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OD600 reference point" sheetId="1" r:id="rId3"/>
    <sheet state="visible" name="Fluorescein standard curve" sheetId="2" r:id="rId4"/>
    <sheet state="visible" name="Raw Plate Reader Measurements" sheetId="3" r:id="rId5"/>
    <sheet state="visible" name="Fluorescence Measurement" sheetId="4" r:id="rId6"/>
  </sheets>
  <definedNames/>
  <calcPr/>
</workbook>
</file>

<file path=xl/sharedStrings.xml><?xml version="1.0" encoding="utf-8"?>
<sst xmlns="http://schemas.openxmlformats.org/spreadsheetml/2006/main" count="385" uniqueCount="165">
  <si>
    <t>Raw Plate Readings</t>
  </si>
  <si>
    <t>If you followed the recommended plate layout:</t>
  </si>
  <si>
    <t>Copy fluorescence and Abs600 measurements from your plate reader into blue cells</t>
  </si>
  <si>
    <t>They will automatically propagate into the correct locations in the Fluorescence Measurement Sheet</t>
  </si>
  <si>
    <t>Fluorescence Raw Readings:</t>
  </si>
  <si>
    <t>Abs600 Raw Readings:</t>
  </si>
  <si>
    <t>Hour 0:</t>
  </si>
  <si>
    <t>Neg. Control</t>
  </si>
  <si>
    <t>Pos. Control</t>
  </si>
  <si>
    <t>Device 1</t>
  </si>
  <si>
    <t>Device 2</t>
  </si>
  <si>
    <t>Device 3</t>
  </si>
  <si>
    <t>Device 4</t>
  </si>
  <si>
    <t>Device 5</t>
  </si>
  <si>
    <t>Device 6</t>
  </si>
  <si>
    <t>LB + Chlor (blank)</t>
  </si>
  <si>
    <t>Colony 1, Replicate 1</t>
  </si>
  <si>
    <t>LUDOX-HS40</t>
  </si>
  <si>
    <t>H2O</t>
  </si>
  <si>
    <t>Replicate 1</t>
  </si>
  <si>
    <t>Enter Abs600 absorbance measurements into blue cells</t>
  </si>
  <si>
    <t>Replicate 2</t>
  </si>
  <si>
    <t>Gold cells are calculated</t>
  </si>
  <si>
    <t>Replicate 3</t>
  </si>
  <si>
    <t>Replicate 4</t>
  </si>
  <si>
    <t>Colony 1, Replicate 2</t>
  </si>
  <si>
    <t>Arith. Mean</t>
  </si>
  <si>
    <t>Colony 1, Replicate 3</t>
  </si>
  <si>
    <t>Colony 1, Replicate 4</t>
  </si>
  <si>
    <t>Colony 2, Replicate 1</t>
  </si>
  <si>
    <t>Colony 2, Replicate 2</t>
  </si>
  <si>
    <t>Colony 2, Replicate 3</t>
  </si>
  <si>
    <t>Colony 2, Replicate 4</t>
  </si>
  <si>
    <t>Hour 2:</t>
  </si>
  <si>
    <t>Hour 4:</t>
  </si>
  <si>
    <t>Corrected Abs600</t>
  </si>
  <si>
    <t>Hour 6:</t>
  </si>
  <si>
    <t>Corrected value is particle-only contribution</t>
  </si>
  <si>
    <t>Reference OD600</t>
  </si>
  <si>
    <t>Reference value is for 100uL of LUDOX-HS40 in a well of a standard 96-well flat-bottom plate</t>
  </si>
  <si>
    <t>OD600/Abs600</t>
  </si>
  <si>
    <t>Corrected value = scaling factor * measured value</t>
  </si>
  <si>
    <t>Plate pattern: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</si>
  <si>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</si>
  <si>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</si>
  <si>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</si>
  <si>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</si>
  <si>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</si>
  <si>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</si>
  <si>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</si>
  <si>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</si>
  <si>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</si>
  <si>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</si>
  <si>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</si>
  <si>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</si>
  <si>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</si>
  <si>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</si>
  <si>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</si>
  <si>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</si>
  <si>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</si>
  <si>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</si>
  <si>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</si>
  <si>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</si>
  <si>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</si>
  <si>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</si>
  <si>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</si>
  <si>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</si>
  <si>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</si>
  <si>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</si>
  <si>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</si>
  <si>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</si>
  <si>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</si>
  <si>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</si>
  <si>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</si>
  <si>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</si>
  <si>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</si>
  <si>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</si>
  <si>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</si>
  <si>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</si>
  <si>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</si>
  <si>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</si>
  <si>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</si>
  <si>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</si>
  <si>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</si>
  <si>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</si>
  <si>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</si>
  <si>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</si>
  <si>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</si>
  <si>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</si>
  <si>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</si>
  <si>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</si>
  <si>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</si>
  <si>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</si>
  <si>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</si>
  <si>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</si>
  <si>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</si>
  <si>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</si>
  <si>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</si>
  <si>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</si>
  <si>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</si>
  <si>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</si>
  <si>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</si>
  <si>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</si>
  <si>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</si>
  <si>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</si>
  <si>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</si>
  <si>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</si>
  <si>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</si>
  <si>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</si>
  <si>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</si>
  <si>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</si>
  <si>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</si>
  <si>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</si>
  <si>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</si>
  <si>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</si>
  <si>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Unit Scaling Factors:</t>
  </si>
  <si>
    <t>These are imported from the prior two sheets</t>
  </si>
  <si>
    <t>Enter fluorescence and Abs600 measurements into blue cells on "Raw Plate Reader Measurements"</t>
  </si>
  <si>
    <t>They will be copied into the green cells on this sheet.</t>
  </si>
  <si>
    <t>uM Fluorescein/a.u.</t>
  </si>
  <si>
    <t>If you have more replicates, unhide the extra columns</t>
  </si>
  <si>
    <t>Experimental Values:</t>
  </si>
  <si>
    <t>Raw Abs600</t>
  </si>
  <si>
    <t>Raw Fluorescence</t>
  </si>
  <si>
    <t>Sample set:</t>
  </si>
  <si>
    <t>Replicate 5</t>
  </si>
  <si>
    <t>Replicate 6</t>
  </si>
  <si>
    <t>Blank media</t>
  </si>
  <si>
    <t>Blank mean:</t>
  </si>
  <si>
    <t>OD - Background</t>
  </si>
  <si>
    <t>Fluorescence - Background</t>
  </si>
  <si>
    <t>uM Fluorescein / OD600</t>
  </si>
  <si>
    <t>Summary Statistics</t>
  </si>
  <si>
    <t>Ln uM FITC / OD600</t>
  </si>
  <si>
    <t>Arith. Std.Dev.</t>
  </si>
  <si>
    <t>Geo. Mean</t>
  </si>
  <si>
    <t>Geo. Std. Dev.</t>
  </si>
  <si>
    <t>Negative Control (Colony 1)</t>
  </si>
  <si>
    <t>uM Fluorescein</t>
  </si>
  <si>
    <t>Enter fluorescence measurements into blue cells</t>
  </si>
  <si>
    <t>Values measured are fluorescence from 100uL of X uM fluorescein solution</t>
  </si>
  <si>
    <t>Values should form a straight line on both linear and log scale</t>
  </si>
  <si>
    <t>Slope should be 1:1</t>
  </si>
  <si>
    <t>Common problems:</t>
  </si>
  <si>
    <t>* Consistent pipetting error --&gt; log graph is a straight line but not 1:1 slope</t>
  </si>
  <si>
    <t>* Oversaturated detector --&gt; low concentrations linear, but high concentrations saturate or fall</t>
  </si>
  <si>
    <t>Negative Control (Colony 2)</t>
  </si>
  <si>
    <t>Mean um Fluorescein/a.u.</t>
  </si>
  <si>
    <t>Mean of med-high levels:</t>
  </si>
  <si>
    <t>Final scaling level determined from medium-high points likely to be less impacted by saturation or pipetting error</t>
  </si>
  <si>
    <t>If needed, you can shift which points are used, but it is likely better to correct instrument settings and protocol.</t>
  </si>
  <si>
    <t>Positive Control (Colony 1)</t>
  </si>
  <si>
    <t>Positive Control (Colony 2)</t>
  </si>
  <si>
    <t>Test Device 1: J23101.BCD2.E0040.B0015 (Colony 1)</t>
  </si>
  <si>
    <t>Test Device 1: J23101.BCD2.E0040.B0015 (Colony 2)</t>
  </si>
  <si>
    <t>Test Device 2: J23106.BCD2.E0040.B0015 (Colony 1)</t>
  </si>
  <si>
    <t>Test Device 2: J23106.BCD2.E0040.B0015 (Colony 2)</t>
  </si>
  <si>
    <t>Test Device 3: J23117.BCD2.E0040.B0015 (Colony 1)</t>
  </si>
  <si>
    <t>Test Device 3: J23117.BCD2.E0040.B0015 (Colony 2)</t>
  </si>
  <si>
    <t>Test Device 4: J23101+I13504 (Colony 1)</t>
  </si>
  <si>
    <t>Test Device 4: J23101+I13504 (Colony 2)</t>
  </si>
  <si>
    <t>Test Device 5: J23106+I13504 (Colony 1)</t>
  </si>
  <si>
    <t>Test Device 5: J23106+I13504 (Colony 2)</t>
  </si>
  <si>
    <t>Test Device 6: J23117+I13504 (Colony 1)</t>
  </si>
  <si>
    <t>Test Device 6: J23117+I13504 (Colony 2)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</si>
</sst>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6">
    <font>
      <sz val="11.0"/>
      <color rgb="FF000000"/>
      <name val="Calibri"/>
    </font>
    <font>
      <b/>
      <sz val="14.0"/>
      <color rgb="FF000000"/>
      <name val="Calibri"/>
    </font>
    <font>
      <b/>
      <sz val="11.0"/>
      <color rgb="FFFF0000"/>
      <name val="Calibri"/>
    </font>
    <font>
      <b/>
      <sz val="12.0"/>
      <color rgb="FF000000"/>
      <name val="Calibri"/>
    </font>
    <font>
      <b/>
      <sz val="11.0"/>
      <color rgb="FF000000"/>
      <name val="Calibri"/>
    </font>
    <font>
      <i/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00CCFF"/>
        <bgColor rgb="FF00CCFF"/>
      </patternFill>
    </fill>
    <fill>
      <patternFill patternType="solid">
        <fgColor rgb="FFFFCC00"/>
        <bgColor rgb="FFFFCC00"/>
      </patternFill>
    </fill>
    <fill>
      <patternFill patternType="solid">
        <fgColor rgb="FFCCFFCC"/>
        <bgColor rgb="FFCCFFCC"/>
      </patternFill>
    </fill>
  </fills>
  <borders count="4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vertical="bottom"/>
    </xf>
    <xf borderId="0" fillId="0" fontId="0" numFmtId="0" xfId="0" applyFont="1"/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2" fontId="0" numFmtId="0" xfId="0" applyAlignment="1" applyBorder="1" applyFill="1" applyFont="1">
      <alignment/>
    </xf>
    <xf borderId="2" fillId="3" fontId="0" numFmtId="0" xfId="0" applyBorder="1" applyFill="1" applyFont="1"/>
    <xf borderId="1" fillId="3" fontId="0" numFmtId="0" xfId="0" applyBorder="1" applyFont="1"/>
    <xf borderId="0" fillId="0" fontId="5" numFmtId="0" xfId="0" applyFont="1"/>
    <xf borderId="0" fillId="0" fontId="0" numFmtId="0" xfId="0" applyFont="1"/>
    <xf borderId="0" fillId="0" fontId="0" numFmtId="0" xfId="0" applyAlignment="1" applyFont="1">
      <alignment horizontal="center" vertical="center" wrapText="1"/>
    </xf>
    <xf borderId="3" fillId="0" fontId="1" numFmtId="0" xfId="0" applyBorder="1" applyFont="1"/>
    <xf borderId="2" fillId="3" fontId="0" numFmtId="2" xfId="0" applyBorder="1" applyFont="1" applyNumberFormat="1"/>
    <xf borderId="2" fillId="3" fontId="0" numFmtId="11" xfId="0" applyBorder="1" applyFont="1" applyNumberFormat="1"/>
    <xf borderId="1" fillId="4" fontId="0" numFmtId="0" xfId="0" applyBorder="1" applyFill="1" applyFont="1"/>
    <xf borderId="1" fillId="2" fontId="0" numFmtId="0" xfId="0" applyBorder="1" applyFont="1"/>
    <xf borderId="0" fillId="0" fontId="4" numFmtId="2" xfId="0" applyAlignment="1" applyFont="1" applyNumberFormat="1">
      <alignment horizontal="center"/>
    </xf>
    <xf borderId="1" fillId="3" fontId="0" numFmtId="2" xfId="0" applyBorder="1" applyFont="1" applyNumberFormat="1"/>
    <xf borderId="0" fillId="0" fontId="4" numFmtId="0" xfId="0" applyAlignment="1" applyFont="1">
      <alignment horizontal="center"/>
    </xf>
    <xf borderId="1" fillId="3" fontId="0" numFmtId="164" xfId="0" applyBorder="1" applyFont="1" applyNumberFormat="1"/>
    <xf borderId="0" fillId="0" fontId="0" numFmtId="11" xfId="0" applyFont="1" applyNumberFormat="1"/>
    <xf borderId="0" fillId="0" fontId="5" numFmtId="11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595959"/>
                </a:solidFill>
              </a:defRPr>
            </a:pPr>
            <a:r>
              <a:t>Fluorescein Standard Curve</a:t>
            </a:r>
          </a:p>
        </c:rich>
      </c:tx>
      <c:overlay val="0"/>
    </c:title>
    <c:plotArea>
      <c:layout/>
      <c:scatterChart>
        <c:scatterStyle val="lineMarker"/>
        <c:ser>
          <c:idx val="0"/>
          <c:order val="0"/>
          <c:spPr>
            <a:ln w="47625">
              <a:noFill/>
            </a:ln>
          </c:spPr>
          <c:marker>
            <c:symbol val="circle"/>
            <c:size val="5"/>
            <c:spPr>
              <a:solidFill>
                <a:srgbClr val="4F81BD"/>
              </a:solidFill>
              <a:ln cmpd="sng">
                <a:solidFill>
                  <a:srgbClr val="4F81BD"/>
                </a:solidFill>
                <a:prstDash val="solid"/>
              </a:ln>
            </c:spPr>
          </c:marker>
          <c:xVal>
            <c:numRef>
              <c:f>'Fluorescein standard curve'!$B$1:$M$1</c:f>
            </c:numRef>
          </c:xVal>
          <c:yVal>
            <c:numRef>
              <c:f>'Fluorescein standard curve'!$B$2:$M$2</c:f>
            </c:numRef>
          </c:yVal>
        </c:ser>
        <c:ser>
          <c:idx val="1"/>
          <c:order val="1"/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DC3912"/>
              </a:solidFill>
              <a:ln cmpd="sng">
                <a:solidFill>
                  <a:srgbClr val="DC3912"/>
                </a:solidFill>
                <a:prstDash val="solid"/>
              </a:ln>
            </c:spPr>
          </c:marker>
          <c:xVal>
            <c:numRef>
              <c:f>'Fluorescein standard curve'!$B$1:$M$1</c:f>
            </c:numRef>
          </c:xVal>
          <c:yVal>
            <c:numRef>
              <c:f>'Fluorescein standard curve'!$B$3:$M$3</c:f>
            </c:numRef>
          </c:yVal>
        </c:ser>
        <c:ser>
          <c:idx val="2"/>
          <c:order val="2"/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FF9900"/>
              </a:solidFill>
              <a:ln cmpd="sng">
                <a:solidFill>
                  <a:srgbClr val="FF9900"/>
                </a:solidFill>
                <a:prstDash val="solid"/>
              </a:ln>
            </c:spPr>
          </c:marker>
          <c:xVal>
            <c:numRef>
              <c:f>'Fluorescein standard curve'!$B$1:$M$1</c:f>
            </c:numRef>
          </c:xVal>
          <c:yVal>
            <c:numRef>
              <c:f>'Fluorescein standard curve'!$B$4:$M$4</c:f>
            </c:numRef>
          </c:yVal>
        </c:ser>
        <c:ser>
          <c:idx val="3"/>
          <c:order val="3"/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109618"/>
              </a:solidFill>
              <a:ln cmpd="sng">
                <a:solidFill>
                  <a:srgbClr val="109618"/>
                </a:solidFill>
                <a:prstDash val="solid"/>
              </a:ln>
            </c:spPr>
          </c:marker>
          <c:xVal>
            <c:numRef>
              <c:f>'Fluorescein standard curve'!$B$1:$M$1</c:f>
            </c:numRef>
          </c:xVal>
          <c:yVal>
            <c:numRef>
              <c:f>'Fluorescein standard curve'!$B$5:$M$5</c:f>
            </c:numRef>
          </c:yVal>
        </c:ser>
        <c:ser>
          <c:idx val="4"/>
          <c:order val="4"/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990099"/>
              </a:solidFill>
              <a:ln cmpd="sng">
                <a:solidFill>
                  <a:srgbClr val="990099"/>
                </a:solidFill>
                <a:prstDash val="solid"/>
              </a:ln>
            </c:spPr>
          </c:marker>
          <c:xVal>
            <c:numRef>
              <c:f>'Fluorescein standard curve'!$B$1:$M$1</c:f>
            </c:numRef>
          </c:xVal>
          <c:yVal>
            <c:numRef>
              <c:f>'Fluorescein standard curve'!$B$6:$M$6</c:f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1437576"/>
        <c:axId val="997178370"/>
      </c:scatterChart>
      <c:valAx>
        <c:axId val="1661437576"/>
        <c:scaling>
          <c:orientation val="minMax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595959"/>
                    </a:solidFill>
                  </a:defRPr>
                </a:pPr>
                <a:r>
                  <a:t>Fluorescein Concentration (uM)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 i="0" sz="900">
                <a:solidFill>
                  <a:srgbClr val="333333"/>
                </a:solidFill>
              </a:defRPr>
            </a:pPr>
          </a:p>
        </c:txPr>
        <c:crossAx val="997178370"/>
      </c:valAx>
      <c:valAx>
        <c:axId val="997178370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595959"/>
                    </a:solidFill>
                  </a:defRPr>
                </a:pPr>
                <a:r>
                  <a:t>Fluorescence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 i="0" sz="900">
                <a:solidFill>
                  <a:srgbClr val="333333"/>
                </a:solidFill>
              </a:defRPr>
            </a:pPr>
          </a:p>
        </c:txPr>
        <c:crossAx val="1661437576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595959"/>
                </a:solidFill>
              </a:defRPr>
            </a:pPr>
            <a:r>
              <a:t>Fluorescein Standard Curve (log scale)</a:t>
            </a:r>
          </a:p>
        </c:rich>
      </c:tx>
      <c:overlay val="0"/>
    </c:title>
    <c:plotArea>
      <c:layout/>
      <c:scatterChart>
        <c:scatterStyle val="lineMarker"/>
        <c:ser>
          <c:idx val="0"/>
          <c:order val="0"/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1F497D"/>
              </a:solidFill>
              <a:ln cmpd="sng">
                <a:solidFill>
                  <a:srgbClr val="1F497D"/>
                </a:solidFill>
                <a:prstDash val="solid"/>
              </a:ln>
            </c:spPr>
          </c:marker>
          <c:xVal>
            <c:numRef>
              <c:f>'Fluorescein standard curve'!$B$1:$L$1</c:f>
            </c:numRef>
          </c:xVal>
          <c:yVal>
            <c:numRef>
              <c:f>'Fluorescein standard curve'!$B$2:$L$2</c:f>
            </c:numRef>
          </c:yVal>
        </c:ser>
        <c:ser>
          <c:idx val="1"/>
          <c:order val="1"/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DC3912"/>
              </a:solidFill>
              <a:ln cmpd="sng">
                <a:solidFill>
                  <a:srgbClr val="DC3912"/>
                </a:solidFill>
                <a:prstDash val="solid"/>
              </a:ln>
            </c:spPr>
          </c:marker>
          <c:xVal>
            <c:numRef>
              <c:f>'Fluorescein standard curve'!$B$1:$L$1</c:f>
            </c:numRef>
          </c:xVal>
          <c:yVal>
            <c:numRef>
              <c:f>'Fluorescein standard curve'!$B$3:$L$3</c:f>
            </c:numRef>
          </c:yVal>
        </c:ser>
        <c:ser>
          <c:idx val="2"/>
          <c:order val="2"/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FF9900"/>
              </a:solidFill>
              <a:ln cmpd="sng">
                <a:solidFill>
                  <a:srgbClr val="FF9900"/>
                </a:solidFill>
                <a:prstDash val="solid"/>
              </a:ln>
            </c:spPr>
          </c:marker>
          <c:xVal>
            <c:numRef>
              <c:f>'Fluorescein standard curve'!$B$1:$L$1</c:f>
            </c:numRef>
          </c:xVal>
          <c:yVal>
            <c:numRef>
              <c:f>'Fluorescein standard curve'!$B$4:$L$4</c:f>
            </c:numRef>
          </c:yVal>
        </c:ser>
        <c:ser>
          <c:idx val="3"/>
          <c:order val="3"/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109618"/>
              </a:solidFill>
              <a:ln cmpd="sng">
                <a:solidFill>
                  <a:srgbClr val="109618"/>
                </a:solidFill>
                <a:prstDash val="solid"/>
              </a:ln>
            </c:spPr>
          </c:marker>
          <c:xVal>
            <c:numRef>
              <c:f>'Fluorescein standard curve'!$B$1:$L$1</c:f>
            </c:numRef>
          </c:xVal>
          <c:yVal>
            <c:numRef>
              <c:f>'Fluorescein standard curve'!$B$5:$L$5</c:f>
            </c:numRef>
          </c:yVal>
        </c:ser>
        <c:ser>
          <c:idx val="4"/>
          <c:order val="4"/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990099"/>
              </a:solidFill>
              <a:ln cmpd="sng">
                <a:solidFill>
                  <a:srgbClr val="990099"/>
                </a:solidFill>
                <a:prstDash val="solid"/>
              </a:ln>
            </c:spPr>
          </c:marker>
          <c:xVal>
            <c:numRef>
              <c:f>'Fluorescein standard curve'!$B$1:$L$1</c:f>
            </c:numRef>
          </c:xVal>
          <c:yVal>
            <c:numRef>
              <c:f>'Fluorescein standard curve'!$B$6:$L$6</c:f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4858573"/>
        <c:axId val="1197500606"/>
      </c:scatterChart>
      <c:valAx>
        <c:axId val="1754858573"/>
        <c:scaling>
          <c:orientation val="minMax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595959"/>
                    </a:solidFill>
                  </a:defRPr>
                </a:pPr>
                <a:r>
                  <a:t>Fluorescein Concentration (uM)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 i="0" sz="900">
                <a:solidFill>
                  <a:srgbClr val="333333"/>
                </a:solidFill>
              </a:defRPr>
            </a:pPr>
          </a:p>
        </c:txPr>
        <c:crossAx val="1197500606"/>
      </c:valAx>
      <c:valAx>
        <c:axId val="1197500606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595959"/>
                    </a:solidFill>
                  </a:defRPr>
                </a:pPr>
                <a:r>
                  <a:t>Fluorescence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 i="0" sz="900">
                <a:solidFill>
                  <a:srgbClr val="333333"/>
                </a:solidFill>
              </a:defRPr>
            </a:pPr>
          </a:p>
        </c:txPr>
        <c:crossAx val="1754858573"/>
      </c:valAx>
      <c:spPr>
        <a:solidFill>
          <a:srgbClr val="FFFFFF"/>
        </a:solidFill>
      </c:spPr>
    </c:plotArea>
  </c:chart>
  <c:spPr>
    <a:solidFill>
      <a:srgbClr val="FFFFFF"/>
    </a:solidFill>
  </c:spPr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266700</xdr:colOff>
      <xdr:row>8</xdr:row>
      <xdr:rowOff>152400</xdr:rowOff>
    </xdr:from>
    <xdr:to>
      <xdr:col>6</xdr:col>
      <xdr:colOff>581025</xdr:colOff>
      <xdr:row>23</xdr:row>
      <xdr:rowOff>142875</xdr:rowOff>
    </xdr:to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  <xdr:twoCellAnchor>
    <xdr:from>
      <xdr:col>7</xdr:col>
      <xdr:colOff>266700</xdr:colOff>
      <xdr:row>9</xdr:row>
      <xdr:rowOff>0</xdr:rowOff>
    </xdr:from>
    <xdr:to>
      <xdr:col>14</xdr:col>
      <xdr:colOff>571500</xdr:colOff>
      <xdr:row>23</xdr:row>
      <xdr:rowOff>161925</xdr:rowOff>
    </xdr:to>
    <xdr:graphicFrame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3.75"/>
    <col customWidth="1" min="2" max="2" width="9.0"/>
    <col customWidth="1" min="3" max="26" width="7.75"/>
  </cols>
  <sheetData>
    <row r="1" ht="13.5" customHeight="1">
      <c r="A1" s="1"/>
      <c r="B1" s="1" t="s">
        <v>17</v>
      </c>
      <c r="C1" s="1" t="s">
        <v>18</v>
      </c>
    </row>
    <row r="2" ht="13.5" customHeight="1">
      <c r="A2" s="1" t="s">
        <v>19</v>
      </c>
      <c r="B2" s="6">
        <v>0.046</v>
      </c>
      <c r="C2" s="6">
        <v>0.03</v>
      </c>
      <c r="E2" s="3" t="s">
        <v>20</v>
      </c>
    </row>
    <row r="3" ht="13.5" customHeight="1">
      <c r="A3" s="1" t="s">
        <v>21</v>
      </c>
      <c r="B3" s="6">
        <v>0.042</v>
      </c>
      <c r="C3" s="6">
        <v>0.029</v>
      </c>
      <c r="E3" s="3" t="s">
        <v>22</v>
      </c>
    </row>
    <row r="4" ht="13.5" customHeight="1">
      <c r="A4" s="1" t="s">
        <v>23</v>
      </c>
      <c r="B4" s="6">
        <v>0.04</v>
      </c>
      <c r="C4" s="6">
        <v>0.028</v>
      </c>
    </row>
    <row r="5" ht="13.5" customHeight="1">
      <c r="A5" s="1" t="s">
        <v>24</v>
      </c>
      <c r="B5" s="6">
        <v>0.041</v>
      </c>
      <c r="C5" s="6">
        <v>0.029</v>
      </c>
    </row>
    <row r="6" ht="13.5" customHeight="1">
      <c r="A6" s="1" t="s">
        <v>26</v>
      </c>
      <c r="B6" s="7">
        <f t="shared" ref="B6:C6" si="1">AVERAGE(B2:B5)</f>
        <v>0.04225</v>
      </c>
      <c r="C6" s="7">
        <f t="shared" si="1"/>
        <v>0.029</v>
      </c>
    </row>
    <row r="7" ht="13.5" customHeight="1">
      <c r="A7" s="1" t="s">
        <v>35</v>
      </c>
      <c r="B7" s="8">
        <f>$B$6-$C$6</f>
        <v>0.01325</v>
      </c>
      <c r="E7" s="9" t="s">
        <v>37</v>
      </c>
    </row>
    <row r="8" ht="13.5" customHeight="1">
      <c r="A8" s="1" t="s">
        <v>38</v>
      </c>
      <c r="B8" s="8">
        <v>0.0425</v>
      </c>
      <c r="E8" s="9" t="s">
        <v>39</v>
      </c>
    </row>
    <row r="9" ht="13.5" customHeight="1">
      <c r="A9" s="1" t="s">
        <v>40</v>
      </c>
      <c r="B9" s="8">
        <f>$B$8/$B$7</f>
        <v>3.20754717</v>
      </c>
      <c r="E9" s="9" t="s">
        <v>41</v>
      </c>
    </row>
    <row r="10" ht="13.5" customHeight="1">
      <c r="A10" s="1"/>
      <c r="B10" s="1"/>
    </row>
    <row r="11" ht="13.5" customHeight="1">
      <c r="A11" s="1"/>
      <c r="B11" s="1"/>
    </row>
    <row r="12" ht="13.5" customHeight="1">
      <c r="A12" s="1"/>
      <c r="B12" s="1"/>
    </row>
    <row r="13" ht="13.5" customHeight="1">
      <c r="A13" s="10"/>
      <c r="B13" s="10"/>
      <c r="C13" s="10"/>
      <c r="D13" s="10"/>
      <c r="E13" s="10"/>
      <c r="F13" s="10"/>
      <c r="G13" s="10"/>
    </row>
    <row r="14" ht="13.5" customHeight="1">
      <c r="A14" s="10"/>
      <c r="B14" s="11"/>
      <c r="C14" s="11"/>
      <c r="D14" s="11"/>
      <c r="E14" s="11"/>
      <c r="F14" s="10"/>
      <c r="G14" s="10"/>
    </row>
    <row r="15" ht="13.5" customHeight="1">
      <c r="A15" s="10"/>
      <c r="B15" s="10"/>
      <c r="C15" s="10"/>
      <c r="D15" s="10"/>
      <c r="E15" s="10"/>
      <c r="F15" s="10"/>
      <c r="G15" s="10"/>
    </row>
    <row r="16" ht="13.5" customHeight="1">
      <c r="A16" s="10"/>
      <c r="B16" s="10"/>
      <c r="C16" s="10"/>
      <c r="D16" s="10"/>
      <c r="E16" s="10"/>
      <c r="F16" s="10"/>
      <c r="G16" s="10"/>
    </row>
    <row r="17" ht="13.5" customHeight="1">
      <c r="A17" s="1"/>
      <c r="B17" s="1"/>
    </row>
    <row r="18" ht="13.5" customHeight="1">
      <c r="A18" s="1"/>
      <c r="B18" s="1"/>
    </row>
    <row r="19" ht="13.5" customHeight="1">
      <c r="A19" s="1"/>
      <c r="B19" s="1"/>
    </row>
    <row r="20" ht="13.5" customHeight="1">
      <c r="A20" s="1"/>
      <c r="B20" s="1"/>
    </row>
    <row r="21" ht="13.5" customHeight="1">
      <c r="A21" s="1"/>
      <c r="B21" s="1"/>
    </row>
    <row r="22" ht="13.5" customHeight="1">
      <c r="A22" s="1"/>
      <c r="B22" s="1"/>
    </row>
    <row r="23" ht="13.5" customHeight="1">
      <c r="A23" s="1"/>
      <c r="B23" s="1"/>
    </row>
    <row r="24" ht="13.5" customHeight="1">
      <c r="A24" s="1"/>
      <c r="B24" s="1"/>
    </row>
    <row r="25" ht="13.5" customHeight="1">
      <c r="A25" s="1"/>
      <c r="B25" s="1"/>
    </row>
    <row r="26" ht="13.5" customHeight="1">
      <c r="A26" s="1"/>
      <c r="B26" s="1"/>
    </row>
    <row r="27" ht="13.5" customHeight="1">
      <c r="A27" s="1"/>
      <c r="B27" s="1"/>
    </row>
    <row r="28" ht="13.5" customHeight="1">
      <c r="A28" s="1"/>
      <c r="B28" s="1"/>
    </row>
    <row r="29" ht="13.5" customHeight="1">
      <c r="A29" s="1"/>
      <c r="B29" s="1"/>
    </row>
    <row r="30" ht="13.5" customHeight="1">
      <c r="A30" s="1"/>
      <c r="B30" s="1"/>
    </row>
    <row r="31" ht="13.5" customHeight="1">
      <c r="A31" s="1"/>
      <c r="B31" s="1"/>
    </row>
    <row r="32" ht="13.5" customHeight="1">
      <c r="A32" s="1"/>
      <c r="B32" s="1"/>
    </row>
    <row r="33" ht="13.5" customHeight="1">
      <c r="A33" s="1"/>
      <c r="B33" s="1"/>
    </row>
    <row r="34" ht="13.5" customHeight="1">
      <c r="A34" s="1"/>
      <c r="B34" s="1"/>
    </row>
    <row r="35" ht="13.5" customHeight="1">
      <c r="A35" s="1"/>
      <c r="B35" s="1"/>
    </row>
    <row r="36" ht="13.5" customHeight="1">
      <c r="A36" s="1"/>
      <c r="B36" s="1"/>
    </row>
    <row r="37" ht="13.5" customHeight="1">
      <c r="A37" s="1"/>
      <c r="B37" s="1"/>
    </row>
    <row r="38" ht="13.5" customHeight="1">
      <c r="A38" s="1"/>
      <c r="B38" s="1"/>
    </row>
    <row r="39" ht="13.5" customHeight="1">
      <c r="A39" s="1"/>
      <c r="B39" s="1"/>
    </row>
    <row r="40" ht="13.5" customHeight="1">
      <c r="A40" s="1"/>
      <c r="B40" s="1"/>
    </row>
    <row r="41" ht="13.5" customHeight="1">
      <c r="A41" s="1"/>
      <c r="B41" s="1"/>
    </row>
    <row r="42" ht="13.5" customHeight="1">
      <c r="A42" s="1"/>
      <c r="B42" s="1"/>
    </row>
    <row r="43" ht="13.5" customHeight="1">
      <c r="A43" s="1"/>
      <c r="B43" s="1"/>
    </row>
    <row r="44" ht="13.5" customHeight="1">
      <c r="A44" s="1"/>
      <c r="B44" s="1"/>
    </row>
    <row r="45" ht="13.5" customHeight="1">
      <c r="A45" s="1"/>
      <c r="B45" s="1"/>
    </row>
    <row r="46" ht="13.5" customHeight="1">
      <c r="A46" s="1"/>
      <c r="B46" s="1"/>
    </row>
    <row r="47" ht="13.5" customHeight="1">
      <c r="A47" s="1"/>
      <c r="B47" s="1"/>
    </row>
    <row r="48" ht="13.5" customHeight="1">
      <c r="A48" s="1"/>
      <c r="B48" s="1"/>
    </row>
    <row r="49" ht="13.5" customHeight="1">
      <c r="A49" s="1"/>
      <c r="B49" s="1"/>
    </row>
    <row r="50" ht="13.5" customHeight="1">
      <c r="A50" s="1"/>
      <c r="B50" s="1"/>
    </row>
    <row r="51" ht="13.5" customHeight="1">
      <c r="A51" s="1"/>
      <c r="B51" s="1"/>
    </row>
    <row r="52" ht="13.5" customHeight="1">
      <c r="A52" s="1"/>
      <c r="B52" s="1"/>
    </row>
    <row r="53" ht="13.5" customHeight="1">
      <c r="A53" s="1"/>
      <c r="B53" s="1"/>
    </row>
    <row r="54" ht="13.5" customHeight="1">
      <c r="A54" s="1"/>
      <c r="B54" s="1"/>
    </row>
    <row r="55" ht="13.5" customHeight="1">
      <c r="A55" s="1"/>
      <c r="B55" s="1"/>
    </row>
    <row r="56" ht="13.5" customHeight="1">
      <c r="A56" s="1"/>
      <c r="B56" s="1"/>
    </row>
    <row r="57" ht="13.5" customHeight="1">
      <c r="A57" s="1"/>
      <c r="B57" s="1"/>
    </row>
    <row r="58" ht="13.5" customHeight="1">
      <c r="A58" s="1"/>
      <c r="B58" s="1"/>
    </row>
    <row r="59" ht="13.5" customHeight="1">
      <c r="A59" s="1"/>
      <c r="B59" s="1"/>
    </row>
    <row r="60" ht="13.5" customHeight="1">
      <c r="A60" s="1"/>
      <c r="B60" s="1"/>
    </row>
    <row r="61" ht="13.5" customHeight="1">
      <c r="A61" s="1"/>
      <c r="B61" s="1"/>
    </row>
    <row r="62" ht="13.5" customHeight="1">
      <c r="A62" s="1"/>
      <c r="B62" s="1"/>
    </row>
    <row r="63" ht="13.5" customHeight="1">
      <c r="A63" s="1"/>
      <c r="B63" s="1"/>
    </row>
    <row r="64" ht="13.5" customHeight="1">
      <c r="A64" s="1"/>
      <c r="B64" s="1"/>
    </row>
    <row r="65" ht="13.5" customHeight="1">
      <c r="A65" s="1"/>
      <c r="B65" s="1"/>
    </row>
    <row r="66" ht="13.5" customHeight="1">
      <c r="A66" s="1"/>
      <c r="B66" s="1"/>
    </row>
    <row r="67" ht="13.5" customHeight="1">
      <c r="A67" s="1"/>
      <c r="B67" s="1"/>
    </row>
    <row r="68" ht="13.5" customHeight="1">
      <c r="A68" s="1"/>
      <c r="B68" s="1"/>
    </row>
    <row r="69" ht="13.5" customHeight="1">
      <c r="A69" s="1"/>
      <c r="B69" s="1"/>
    </row>
    <row r="70" ht="13.5" customHeight="1">
      <c r="A70" s="1"/>
      <c r="B70" s="1"/>
    </row>
    <row r="71" ht="13.5" customHeight="1">
      <c r="A71" s="1"/>
      <c r="B71" s="1"/>
    </row>
    <row r="72" ht="13.5" customHeight="1">
      <c r="A72" s="1"/>
      <c r="B72" s="1"/>
    </row>
    <row r="73" ht="13.5" customHeight="1">
      <c r="A73" s="1"/>
      <c r="B73" s="1"/>
    </row>
    <row r="74" ht="13.5" customHeight="1">
      <c r="A74" s="1"/>
      <c r="B74" s="1"/>
    </row>
    <row r="75" ht="13.5" customHeight="1">
      <c r="A75" s="1"/>
      <c r="B75" s="1"/>
    </row>
    <row r="76" ht="13.5" customHeight="1">
      <c r="A76" s="1"/>
      <c r="B76" s="1"/>
    </row>
    <row r="77" ht="13.5" customHeight="1">
      <c r="A77" s="1"/>
      <c r="B77" s="1"/>
    </row>
    <row r="78" ht="13.5" customHeight="1">
      <c r="A78" s="1"/>
      <c r="B78" s="1"/>
    </row>
    <row r="79" ht="13.5" customHeight="1">
      <c r="A79" s="1"/>
      <c r="B79" s="1"/>
    </row>
    <row r="80" ht="13.5" customHeight="1">
      <c r="A80" s="1"/>
      <c r="B80" s="1"/>
    </row>
    <row r="81" ht="13.5" customHeight="1">
      <c r="A81" s="1"/>
      <c r="B81" s="1"/>
    </row>
    <row r="82" ht="13.5" customHeight="1">
      <c r="A82" s="1"/>
      <c r="B82" s="1"/>
    </row>
    <row r="83" ht="13.5" customHeight="1">
      <c r="A83" s="1"/>
      <c r="B83" s="1"/>
    </row>
    <row r="84" ht="13.5" customHeight="1">
      <c r="A84" s="1"/>
      <c r="B84" s="1"/>
    </row>
    <row r="85" ht="13.5" customHeight="1">
      <c r="A85" s="1"/>
      <c r="B85" s="1"/>
    </row>
    <row r="86" ht="13.5" customHeight="1">
      <c r="A86" s="1"/>
      <c r="B86" s="1"/>
    </row>
    <row r="87" ht="13.5" customHeight="1">
      <c r="A87" s="1"/>
      <c r="B87" s="1"/>
    </row>
    <row r="88" ht="13.5" customHeight="1">
      <c r="A88" s="1"/>
      <c r="B88" s="1"/>
    </row>
    <row r="89" ht="13.5" customHeight="1">
      <c r="A89" s="1"/>
      <c r="B89" s="1"/>
    </row>
    <row r="90" ht="13.5" customHeight="1">
      <c r="A90" s="1"/>
      <c r="B90" s="1"/>
    </row>
    <row r="91" ht="13.5" customHeight="1">
      <c r="A91" s="1"/>
      <c r="B91" s="1"/>
    </row>
    <row r="92" ht="13.5" customHeight="1">
      <c r="A92" s="1"/>
      <c r="B92" s="1"/>
    </row>
    <row r="93" ht="13.5" customHeight="1">
      <c r="A93" s="1"/>
      <c r="B93" s="1"/>
    </row>
    <row r="94" ht="13.5" customHeight="1">
      <c r="A94" s="1"/>
      <c r="B94" s="1"/>
    </row>
    <row r="95" ht="13.5" customHeight="1">
      <c r="A95" s="1"/>
      <c r="B95" s="1"/>
    </row>
    <row r="96" ht="13.5" customHeight="1">
      <c r="A96" s="1"/>
      <c r="B96" s="1"/>
    </row>
    <row r="97" ht="13.5" customHeight="1">
      <c r="A97" s="1"/>
      <c r="B97" s="1"/>
    </row>
    <row r="98" ht="13.5" customHeight="1">
      <c r="A98" s="1"/>
      <c r="B98" s="1"/>
    </row>
    <row r="99" ht="13.5" customHeight="1">
      <c r="A99" s="1"/>
      <c r="B99" s="1"/>
    </row>
    <row r="100" ht="13.5" customHeight="1">
      <c r="A100" s="1"/>
      <c r="B100" s="1"/>
    </row>
    <row r="101" ht="13.5" customHeight="1">
      <c r="A101" s="1"/>
      <c r="B101" s="1"/>
    </row>
    <row r="102" ht="13.5" customHeight="1">
      <c r="A102" s="1"/>
      <c r="B102" s="1"/>
    </row>
    <row r="103" ht="13.5" customHeight="1">
      <c r="A103" s="1"/>
      <c r="B103" s="1"/>
    </row>
    <row r="104" ht="13.5" customHeight="1">
      <c r="A104" s="1"/>
      <c r="B104" s="1"/>
    </row>
    <row r="105" ht="13.5" customHeight="1">
      <c r="A105" s="1"/>
      <c r="B105" s="1"/>
    </row>
    <row r="106" ht="13.5" customHeight="1">
      <c r="A106" s="1"/>
      <c r="B106" s="1"/>
    </row>
    <row r="107" ht="13.5" customHeight="1">
      <c r="A107" s="1"/>
      <c r="B107" s="1"/>
    </row>
    <row r="108" ht="13.5" customHeight="1">
      <c r="A108" s="1"/>
      <c r="B108" s="1"/>
    </row>
    <row r="109" ht="13.5" customHeight="1">
      <c r="A109" s="1"/>
      <c r="B109" s="1"/>
    </row>
    <row r="110" ht="13.5" customHeight="1">
      <c r="A110" s="1"/>
      <c r="B110" s="1"/>
    </row>
    <row r="111" ht="13.5" customHeight="1">
      <c r="A111" s="1"/>
      <c r="B111" s="1"/>
    </row>
    <row r="112" ht="13.5" customHeight="1">
      <c r="A112" s="1"/>
      <c r="B112" s="1"/>
    </row>
    <row r="113" ht="13.5" customHeight="1">
      <c r="A113" s="1"/>
      <c r="B113" s="1"/>
    </row>
    <row r="114" ht="13.5" customHeight="1">
      <c r="A114" s="1"/>
      <c r="B114" s="1"/>
    </row>
    <row r="115" ht="13.5" customHeight="1">
      <c r="A115" s="1"/>
      <c r="B115" s="1"/>
    </row>
    <row r="116" ht="13.5" customHeight="1">
      <c r="A116" s="1"/>
      <c r="B116" s="1"/>
    </row>
    <row r="117" ht="13.5" customHeight="1">
      <c r="A117" s="1"/>
      <c r="B117" s="1"/>
    </row>
    <row r="118" ht="13.5" customHeight="1">
      <c r="A118" s="1"/>
      <c r="B118" s="1"/>
    </row>
    <row r="119" ht="13.5" customHeight="1">
      <c r="A119" s="1"/>
      <c r="B119" s="1"/>
    </row>
    <row r="120" ht="13.5" customHeight="1">
      <c r="A120" s="1"/>
      <c r="B120" s="1"/>
    </row>
    <row r="121" ht="13.5" customHeight="1">
      <c r="A121" s="1"/>
      <c r="B121" s="1"/>
    </row>
    <row r="122" ht="13.5" customHeight="1">
      <c r="A122" s="1"/>
      <c r="B122" s="1"/>
    </row>
    <row r="123" ht="13.5" customHeight="1">
      <c r="A123" s="1"/>
      <c r="B123" s="1"/>
    </row>
    <row r="124" ht="13.5" customHeight="1">
      <c r="A124" s="1"/>
      <c r="B124" s="1"/>
    </row>
    <row r="125" ht="13.5" customHeight="1">
      <c r="A125" s="1"/>
      <c r="B125" s="1"/>
    </row>
    <row r="126" ht="13.5" customHeight="1">
      <c r="A126" s="1"/>
      <c r="B126" s="1"/>
    </row>
    <row r="127" ht="13.5" customHeight="1">
      <c r="A127" s="1"/>
      <c r="B127" s="1"/>
    </row>
    <row r="128" ht="13.5" customHeight="1">
      <c r="A128" s="1"/>
      <c r="B128" s="1"/>
    </row>
    <row r="129" ht="13.5" customHeight="1">
      <c r="A129" s="1"/>
      <c r="B129" s="1"/>
    </row>
    <row r="130" ht="13.5" customHeight="1">
      <c r="A130" s="1"/>
      <c r="B130" s="1"/>
    </row>
    <row r="131" ht="13.5" customHeight="1">
      <c r="A131" s="1"/>
      <c r="B131" s="1"/>
    </row>
    <row r="132" ht="13.5" customHeight="1">
      <c r="A132" s="1"/>
      <c r="B132" s="1"/>
    </row>
    <row r="133" ht="13.5" customHeight="1">
      <c r="A133" s="1"/>
      <c r="B133" s="1"/>
    </row>
    <row r="134" ht="13.5" customHeight="1">
      <c r="A134" s="1"/>
      <c r="B134" s="1"/>
    </row>
    <row r="135" ht="13.5" customHeight="1">
      <c r="A135" s="1"/>
      <c r="B135" s="1"/>
    </row>
    <row r="136" ht="13.5" customHeight="1">
      <c r="A136" s="1"/>
      <c r="B136" s="1"/>
    </row>
    <row r="137" ht="13.5" customHeight="1">
      <c r="A137" s="1"/>
      <c r="B137" s="1"/>
    </row>
    <row r="138" ht="13.5" customHeight="1">
      <c r="A138" s="1"/>
      <c r="B138" s="1"/>
    </row>
    <row r="139" ht="13.5" customHeight="1">
      <c r="A139" s="1"/>
      <c r="B139" s="1"/>
    </row>
    <row r="140" ht="13.5" customHeight="1">
      <c r="A140" s="1"/>
      <c r="B140" s="1"/>
    </row>
    <row r="141" ht="13.5" customHeight="1">
      <c r="A141" s="1"/>
      <c r="B141" s="1"/>
    </row>
    <row r="142" ht="13.5" customHeight="1">
      <c r="A142" s="1"/>
      <c r="B142" s="1"/>
    </row>
    <row r="143" ht="13.5" customHeight="1">
      <c r="A143" s="1"/>
      <c r="B143" s="1"/>
    </row>
    <row r="144" ht="13.5" customHeight="1">
      <c r="A144" s="1"/>
      <c r="B144" s="1"/>
    </row>
    <row r="145" ht="13.5" customHeight="1">
      <c r="A145" s="1"/>
      <c r="B145" s="1"/>
    </row>
    <row r="146" ht="13.5" customHeight="1">
      <c r="A146" s="1"/>
      <c r="B146" s="1"/>
    </row>
    <row r="147" ht="13.5" customHeight="1">
      <c r="A147" s="1"/>
      <c r="B147" s="1"/>
    </row>
    <row r="148" ht="13.5" customHeight="1">
      <c r="A148" s="1"/>
      <c r="B148" s="1"/>
    </row>
    <row r="149" ht="13.5" customHeight="1">
      <c r="A149" s="1"/>
      <c r="B149" s="1"/>
    </row>
    <row r="150" ht="13.5" customHeight="1">
      <c r="A150" s="1"/>
      <c r="B150" s="1"/>
    </row>
    <row r="151" ht="13.5" customHeight="1">
      <c r="A151" s="1"/>
      <c r="B151" s="1"/>
    </row>
    <row r="152" ht="13.5" customHeight="1">
      <c r="A152" s="1"/>
      <c r="B152" s="1"/>
    </row>
    <row r="153" ht="13.5" customHeight="1">
      <c r="A153" s="1"/>
      <c r="B153" s="1"/>
    </row>
    <row r="154" ht="13.5" customHeight="1">
      <c r="A154" s="1"/>
      <c r="B154" s="1"/>
    </row>
    <row r="155" ht="13.5" customHeight="1">
      <c r="A155" s="1"/>
      <c r="B155" s="1"/>
    </row>
    <row r="156" ht="13.5" customHeight="1">
      <c r="A156" s="1"/>
      <c r="B156" s="1"/>
    </row>
    <row r="157" ht="13.5" customHeight="1">
      <c r="A157" s="1"/>
      <c r="B157" s="1"/>
    </row>
    <row r="158" ht="13.5" customHeight="1">
      <c r="A158" s="1"/>
      <c r="B158" s="1"/>
    </row>
    <row r="159" ht="13.5" customHeight="1">
      <c r="A159" s="1"/>
      <c r="B159" s="1"/>
    </row>
    <row r="160" ht="13.5" customHeight="1">
      <c r="A160" s="1"/>
      <c r="B160" s="1"/>
    </row>
    <row r="161" ht="13.5" customHeight="1">
      <c r="A161" s="1"/>
      <c r="B161" s="1"/>
    </row>
    <row r="162" ht="13.5" customHeight="1">
      <c r="A162" s="1"/>
      <c r="B162" s="1"/>
    </row>
    <row r="163" ht="13.5" customHeight="1">
      <c r="A163" s="1"/>
      <c r="B163" s="1"/>
    </row>
    <row r="164" ht="13.5" customHeight="1">
      <c r="A164" s="1"/>
      <c r="B164" s="1"/>
    </row>
    <row r="165" ht="13.5" customHeight="1">
      <c r="A165" s="1"/>
      <c r="B165" s="1"/>
    </row>
    <row r="166" ht="13.5" customHeight="1">
      <c r="A166" s="1"/>
      <c r="B166" s="1"/>
    </row>
    <row r="167" ht="13.5" customHeight="1">
      <c r="A167" s="1"/>
      <c r="B167" s="1"/>
    </row>
    <row r="168" ht="13.5" customHeight="1">
      <c r="A168" s="1"/>
      <c r="B168" s="1"/>
    </row>
    <row r="169" ht="13.5" customHeight="1">
      <c r="A169" s="1"/>
      <c r="B169" s="1"/>
    </row>
    <row r="170" ht="13.5" customHeight="1">
      <c r="A170" s="1"/>
      <c r="B170" s="1"/>
    </row>
    <row r="171" ht="13.5" customHeight="1">
      <c r="A171" s="1"/>
      <c r="B171" s="1"/>
    </row>
    <row r="172" ht="13.5" customHeight="1">
      <c r="A172" s="1"/>
      <c r="B172" s="1"/>
    </row>
    <row r="173" ht="13.5" customHeight="1">
      <c r="A173" s="1"/>
      <c r="B173" s="1"/>
    </row>
    <row r="174" ht="13.5" customHeight="1">
      <c r="A174" s="1"/>
      <c r="B174" s="1"/>
    </row>
    <row r="175" ht="13.5" customHeight="1">
      <c r="A175" s="1"/>
      <c r="B175" s="1"/>
    </row>
    <row r="176" ht="13.5" customHeight="1">
      <c r="A176" s="1"/>
      <c r="B176" s="1"/>
    </row>
    <row r="177" ht="13.5" customHeight="1">
      <c r="A177" s="1"/>
      <c r="B177" s="1"/>
    </row>
    <row r="178" ht="13.5" customHeight="1">
      <c r="A178" s="1"/>
      <c r="B178" s="1"/>
    </row>
    <row r="179" ht="13.5" customHeight="1">
      <c r="A179" s="1"/>
      <c r="B179" s="1"/>
    </row>
    <row r="180" ht="13.5" customHeight="1">
      <c r="A180" s="1"/>
      <c r="B180" s="1"/>
    </row>
    <row r="181" ht="13.5" customHeight="1">
      <c r="A181" s="1"/>
      <c r="B181" s="1"/>
    </row>
    <row r="182" ht="13.5" customHeight="1">
      <c r="A182" s="1"/>
      <c r="B182" s="1"/>
    </row>
    <row r="183" ht="13.5" customHeight="1">
      <c r="A183" s="1"/>
      <c r="B183" s="1"/>
    </row>
    <row r="184" ht="13.5" customHeight="1">
      <c r="A184" s="1"/>
      <c r="B184" s="1"/>
    </row>
    <row r="185" ht="13.5" customHeight="1">
      <c r="A185" s="1"/>
      <c r="B185" s="1"/>
    </row>
    <row r="186" ht="13.5" customHeight="1">
      <c r="A186" s="1"/>
      <c r="B186" s="1"/>
    </row>
    <row r="187" ht="13.5" customHeight="1">
      <c r="A187" s="1"/>
      <c r="B187" s="1"/>
    </row>
    <row r="188" ht="13.5" customHeight="1">
      <c r="A188" s="1"/>
      <c r="B188" s="1"/>
    </row>
    <row r="189" ht="13.5" customHeight="1">
      <c r="A189" s="1"/>
      <c r="B189" s="1"/>
    </row>
    <row r="190" ht="13.5" customHeight="1">
      <c r="A190" s="1"/>
      <c r="B190" s="1"/>
    </row>
    <row r="191" ht="13.5" customHeight="1">
      <c r="A191" s="1"/>
      <c r="B191" s="1"/>
    </row>
    <row r="192" ht="13.5" customHeight="1">
      <c r="A192" s="1"/>
      <c r="B192" s="1"/>
    </row>
    <row r="193" ht="13.5" customHeight="1">
      <c r="A193" s="1"/>
      <c r="B193" s="1"/>
    </row>
    <row r="194" ht="13.5" customHeight="1">
      <c r="A194" s="1"/>
      <c r="B194" s="1"/>
    </row>
    <row r="195" ht="13.5" customHeight="1">
      <c r="A195" s="1"/>
      <c r="B195" s="1"/>
    </row>
    <row r="196" ht="13.5" customHeight="1">
      <c r="A196" s="1"/>
      <c r="B196" s="1"/>
    </row>
    <row r="197" ht="13.5" customHeight="1">
      <c r="A197" s="1"/>
      <c r="B197" s="1"/>
    </row>
    <row r="198" ht="13.5" customHeight="1">
      <c r="A198" s="1"/>
      <c r="B198" s="1"/>
    </row>
    <row r="199" ht="13.5" customHeight="1">
      <c r="A199" s="1"/>
      <c r="B199" s="1"/>
    </row>
    <row r="200" ht="13.5" customHeight="1">
      <c r="A200" s="1"/>
      <c r="B200" s="1"/>
    </row>
    <row r="201" ht="13.5" customHeight="1">
      <c r="A201" s="1"/>
      <c r="B201" s="1"/>
    </row>
    <row r="202" ht="13.5" customHeight="1">
      <c r="A202" s="1"/>
      <c r="B202" s="1"/>
    </row>
    <row r="203" ht="13.5" customHeight="1">
      <c r="A203" s="1"/>
      <c r="B203" s="1"/>
    </row>
    <row r="204" ht="13.5" customHeight="1">
      <c r="A204" s="1"/>
      <c r="B204" s="1"/>
    </row>
    <row r="205" ht="13.5" customHeight="1">
      <c r="A205" s="1"/>
      <c r="B205" s="1"/>
    </row>
    <row r="206" ht="13.5" customHeight="1">
      <c r="A206" s="1"/>
      <c r="B206" s="1"/>
    </row>
    <row r="207" ht="13.5" customHeight="1">
      <c r="A207" s="1"/>
      <c r="B207" s="1"/>
    </row>
    <row r="208" ht="13.5" customHeight="1">
      <c r="A208" s="1"/>
      <c r="B208" s="1"/>
    </row>
    <row r="209" ht="13.5" customHeight="1">
      <c r="A209" s="1"/>
      <c r="B209" s="1"/>
    </row>
    <row r="210" ht="13.5" customHeight="1">
      <c r="A210" s="1"/>
      <c r="B210" s="1"/>
    </row>
    <row r="211" ht="13.5" customHeight="1">
      <c r="A211" s="1"/>
      <c r="B211" s="1"/>
    </row>
    <row r="212" ht="13.5" customHeight="1">
      <c r="A212" s="1"/>
      <c r="B212" s="1"/>
    </row>
    <row r="213" ht="13.5" customHeight="1">
      <c r="A213" s="1"/>
      <c r="B213" s="1"/>
    </row>
    <row r="214" ht="13.5" customHeight="1">
      <c r="A214" s="1"/>
      <c r="B214" s="1"/>
    </row>
    <row r="215" ht="13.5" customHeight="1">
      <c r="A215" s="1"/>
      <c r="B215" s="1"/>
    </row>
    <row r="216" ht="13.5" customHeight="1">
      <c r="A216" s="1"/>
      <c r="B216" s="1"/>
    </row>
    <row r="217" ht="13.5" customHeight="1">
      <c r="A217" s="1"/>
      <c r="B217" s="1"/>
    </row>
    <row r="218" ht="13.5" customHeight="1">
      <c r="A218" s="1"/>
      <c r="B218" s="1"/>
    </row>
    <row r="219" ht="13.5" customHeight="1">
      <c r="A219" s="1"/>
      <c r="B219" s="1"/>
    </row>
    <row r="220" ht="13.5" customHeight="1">
      <c r="A220" s="1"/>
      <c r="B220" s="1"/>
    </row>
    <row r="221" ht="13.5" customHeight="1">
      <c r="A221" s="1"/>
      <c r="B221" s="1"/>
    </row>
    <row r="222" ht="13.5" customHeight="1">
      <c r="A222" s="1"/>
      <c r="B222" s="1"/>
    </row>
    <row r="223" ht="13.5" customHeight="1">
      <c r="A223" s="1"/>
      <c r="B223" s="1"/>
    </row>
    <row r="224" ht="13.5" customHeight="1">
      <c r="A224" s="1"/>
      <c r="B224" s="1"/>
    </row>
    <row r="225" ht="13.5" customHeight="1">
      <c r="A225" s="1"/>
      <c r="B225" s="1"/>
    </row>
    <row r="226" ht="13.5" customHeight="1">
      <c r="A226" s="1"/>
      <c r="B226" s="1"/>
    </row>
    <row r="227" ht="13.5" customHeight="1">
      <c r="A227" s="1"/>
      <c r="B227" s="1"/>
    </row>
    <row r="228" ht="13.5" customHeight="1">
      <c r="A228" s="1"/>
      <c r="B228" s="1"/>
    </row>
    <row r="229" ht="13.5" customHeight="1">
      <c r="A229" s="1"/>
      <c r="B229" s="1"/>
    </row>
    <row r="230" ht="13.5" customHeight="1">
      <c r="A230" s="1"/>
      <c r="B230" s="1"/>
    </row>
    <row r="231" ht="13.5" customHeight="1">
      <c r="A231" s="1"/>
      <c r="B231" s="1"/>
    </row>
    <row r="232" ht="13.5" customHeight="1">
      <c r="A232" s="1"/>
      <c r="B232" s="1"/>
    </row>
    <row r="233" ht="13.5" customHeight="1">
      <c r="A233" s="1"/>
      <c r="B233" s="1"/>
    </row>
    <row r="234" ht="13.5" customHeight="1">
      <c r="A234" s="1"/>
      <c r="B234" s="1"/>
    </row>
    <row r="235" ht="13.5" customHeight="1">
      <c r="A235" s="1"/>
      <c r="B235" s="1"/>
    </row>
    <row r="236" ht="13.5" customHeight="1">
      <c r="A236" s="1"/>
      <c r="B236" s="1"/>
    </row>
    <row r="237" ht="13.5" customHeight="1">
      <c r="A237" s="1"/>
      <c r="B237" s="1"/>
    </row>
    <row r="238" ht="13.5" customHeight="1">
      <c r="A238" s="1"/>
      <c r="B238" s="1"/>
    </row>
    <row r="239" ht="13.5" customHeight="1">
      <c r="A239" s="1"/>
      <c r="B239" s="1"/>
    </row>
    <row r="240" ht="13.5" customHeight="1">
      <c r="A240" s="1"/>
      <c r="B240" s="1"/>
    </row>
    <row r="241" ht="13.5" customHeight="1">
      <c r="A241" s="1"/>
      <c r="B241" s="1"/>
    </row>
    <row r="242" ht="13.5" customHeight="1">
      <c r="A242" s="1"/>
      <c r="B242" s="1"/>
    </row>
    <row r="243" ht="13.5" customHeight="1">
      <c r="A243" s="1"/>
      <c r="B243" s="1"/>
    </row>
    <row r="244" ht="13.5" customHeight="1">
      <c r="A244" s="1"/>
      <c r="B244" s="1"/>
    </row>
    <row r="245" ht="13.5" customHeight="1">
      <c r="A245" s="1"/>
      <c r="B245" s="1"/>
    </row>
    <row r="246" ht="13.5" customHeight="1">
      <c r="A246" s="1"/>
      <c r="B246" s="1"/>
    </row>
    <row r="247" ht="13.5" customHeight="1">
      <c r="A247" s="1"/>
      <c r="B247" s="1"/>
    </row>
    <row r="248" ht="13.5" customHeight="1">
      <c r="A248" s="1"/>
      <c r="B248" s="1"/>
    </row>
    <row r="249" ht="13.5" customHeight="1">
      <c r="A249" s="1"/>
      <c r="B249" s="1"/>
    </row>
    <row r="250" ht="13.5" customHeight="1">
      <c r="A250" s="1"/>
      <c r="B250" s="1"/>
    </row>
    <row r="251" ht="13.5" customHeight="1">
      <c r="A251" s="1"/>
      <c r="B251" s="1"/>
    </row>
    <row r="252" ht="13.5" customHeight="1">
      <c r="A252" s="1"/>
      <c r="B252" s="1"/>
    </row>
    <row r="253" ht="13.5" customHeight="1">
      <c r="A253" s="1"/>
      <c r="B253" s="1"/>
    </row>
    <row r="254" ht="13.5" customHeight="1">
      <c r="A254" s="1"/>
      <c r="B254" s="1"/>
    </row>
    <row r="255" ht="13.5" customHeight="1">
      <c r="A255" s="1"/>
      <c r="B255" s="1"/>
    </row>
    <row r="256" ht="13.5" customHeight="1">
      <c r="A256" s="1"/>
      <c r="B256" s="1"/>
    </row>
    <row r="257" ht="13.5" customHeight="1">
      <c r="A257" s="1"/>
      <c r="B257" s="1"/>
    </row>
    <row r="258" ht="13.5" customHeight="1">
      <c r="A258" s="1"/>
      <c r="B258" s="1"/>
    </row>
    <row r="259" ht="13.5" customHeight="1">
      <c r="A259" s="1"/>
      <c r="B259" s="1"/>
    </row>
    <row r="260" ht="13.5" customHeight="1">
      <c r="A260" s="1"/>
      <c r="B260" s="1"/>
    </row>
    <row r="261" ht="13.5" customHeight="1">
      <c r="A261" s="1"/>
      <c r="B261" s="1"/>
    </row>
    <row r="262" ht="13.5" customHeight="1">
      <c r="A262" s="1"/>
      <c r="B262" s="1"/>
    </row>
    <row r="263" ht="13.5" customHeight="1">
      <c r="A263" s="1"/>
      <c r="B263" s="1"/>
    </row>
    <row r="264" ht="13.5" customHeight="1">
      <c r="A264" s="1"/>
      <c r="B264" s="1"/>
    </row>
    <row r="265" ht="13.5" customHeight="1">
      <c r="A265" s="1"/>
      <c r="B265" s="1"/>
    </row>
    <row r="266" ht="13.5" customHeight="1">
      <c r="A266" s="1"/>
      <c r="B266" s="1"/>
    </row>
    <row r="267" ht="13.5" customHeight="1">
      <c r="A267" s="1"/>
      <c r="B267" s="1"/>
    </row>
    <row r="268" ht="13.5" customHeight="1">
      <c r="A268" s="1"/>
      <c r="B268" s="1"/>
    </row>
    <row r="269" ht="13.5" customHeight="1">
      <c r="A269" s="1"/>
      <c r="B269" s="1"/>
    </row>
    <row r="270" ht="13.5" customHeight="1">
      <c r="A270" s="1"/>
      <c r="B270" s="1"/>
    </row>
    <row r="271" ht="13.5" customHeight="1">
      <c r="A271" s="1"/>
      <c r="B271" s="1"/>
    </row>
    <row r="272" ht="13.5" customHeight="1">
      <c r="A272" s="1"/>
      <c r="B272" s="1"/>
    </row>
    <row r="273" ht="13.5" customHeight="1">
      <c r="A273" s="1"/>
      <c r="B273" s="1"/>
    </row>
    <row r="274" ht="13.5" customHeight="1">
      <c r="A274" s="1"/>
      <c r="B274" s="1"/>
    </row>
    <row r="275" ht="13.5" customHeight="1">
      <c r="A275" s="1"/>
      <c r="B275" s="1"/>
    </row>
    <row r="276" ht="13.5" customHeight="1">
      <c r="A276" s="1"/>
      <c r="B276" s="1"/>
    </row>
    <row r="277" ht="13.5" customHeight="1">
      <c r="A277" s="1"/>
      <c r="B277" s="1"/>
    </row>
    <row r="278" ht="13.5" customHeight="1">
      <c r="A278" s="1"/>
      <c r="B278" s="1"/>
    </row>
    <row r="279" ht="13.5" customHeight="1">
      <c r="A279" s="1"/>
      <c r="B279" s="1"/>
    </row>
    <row r="280" ht="13.5" customHeight="1">
      <c r="A280" s="1"/>
      <c r="B280" s="1"/>
    </row>
    <row r="281" ht="13.5" customHeight="1">
      <c r="A281" s="1"/>
      <c r="B281" s="1"/>
    </row>
    <row r="282" ht="13.5" customHeight="1">
      <c r="A282" s="1"/>
      <c r="B282" s="1"/>
    </row>
    <row r="283" ht="13.5" customHeight="1">
      <c r="A283" s="1"/>
      <c r="B283" s="1"/>
    </row>
    <row r="284" ht="13.5" customHeight="1">
      <c r="A284" s="1"/>
      <c r="B284" s="1"/>
    </row>
    <row r="285" ht="13.5" customHeight="1">
      <c r="A285" s="1"/>
      <c r="B285" s="1"/>
    </row>
    <row r="286" ht="13.5" customHeight="1">
      <c r="A286" s="1"/>
      <c r="B286" s="1"/>
    </row>
    <row r="287" ht="13.5" customHeight="1">
      <c r="A287" s="1"/>
      <c r="B287" s="1"/>
    </row>
    <row r="288" ht="13.5" customHeight="1">
      <c r="A288" s="1"/>
      <c r="B288" s="1"/>
    </row>
    <row r="289" ht="13.5" customHeight="1">
      <c r="A289" s="1"/>
      <c r="B289" s="1"/>
    </row>
    <row r="290" ht="13.5" customHeight="1">
      <c r="A290" s="1"/>
      <c r="B290" s="1"/>
    </row>
    <row r="291" ht="13.5" customHeight="1">
      <c r="A291" s="1"/>
      <c r="B291" s="1"/>
    </row>
    <row r="292" ht="13.5" customHeight="1">
      <c r="A292" s="1"/>
      <c r="B292" s="1"/>
    </row>
    <row r="293" ht="13.5" customHeight="1">
      <c r="A293" s="1"/>
      <c r="B293" s="1"/>
    </row>
    <row r="294" ht="13.5" customHeight="1">
      <c r="A294" s="1"/>
      <c r="B294" s="1"/>
    </row>
    <row r="295" ht="13.5" customHeight="1">
      <c r="A295" s="1"/>
      <c r="B295" s="1"/>
    </row>
    <row r="296" ht="13.5" customHeight="1">
      <c r="A296" s="1"/>
      <c r="B296" s="1"/>
    </row>
    <row r="297" ht="13.5" customHeight="1">
      <c r="A297" s="1"/>
      <c r="B297" s="1"/>
    </row>
    <row r="298" ht="13.5" customHeight="1">
      <c r="A298" s="1"/>
      <c r="B298" s="1"/>
    </row>
    <row r="299" ht="13.5" customHeight="1">
      <c r="A299" s="1"/>
      <c r="B299" s="1"/>
    </row>
    <row r="300" ht="13.5" customHeight="1">
      <c r="A300" s="1"/>
      <c r="B300" s="1"/>
    </row>
    <row r="301" ht="13.5" customHeight="1">
      <c r="A301" s="1"/>
      <c r="B301" s="1"/>
    </row>
    <row r="302" ht="13.5" customHeight="1">
      <c r="A302" s="1"/>
      <c r="B302" s="1"/>
    </row>
    <row r="303" ht="13.5" customHeight="1">
      <c r="A303" s="1"/>
      <c r="B303" s="1"/>
    </row>
    <row r="304" ht="13.5" customHeight="1">
      <c r="A304" s="1"/>
      <c r="B304" s="1"/>
    </row>
    <row r="305" ht="13.5" customHeight="1">
      <c r="A305" s="1"/>
      <c r="B305" s="1"/>
    </row>
    <row r="306" ht="13.5" customHeight="1">
      <c r="A306" s="1"/>
      <c r="B306" s="1"/>
    </row>
    <row r="307" ht="13.5" customHeight="1">
      <c r="A307" s="1"/>
      <c r="B307" s="1"/>
    </row>
    <row r="308" ht="13.5" customHeight="1">
      <c r="A308" s="1"/>
      <c r="B308" s="1"/>
    </row>
    <row r="309" ht="13.5" customHeight="1">
      <c r="A309" s="1"/>
      <c r="B309" s="1"/>
    </row>
    <row r="310" ht="13.5" customHeight="1">
      <c r="A310" s="1"/>
      <c r="B310" s="1"/>
    </row>
    <row r="311" ht="13.5" customHeight="1">
      <c r="A311" s="1"/>
      <c r="B311" s="1"/>
    </row>
    <row r="312" ht="13.5" customHeight="1">
      <c r="A312" s="1"/>
      <c r="B312" s="1"/>
    </row>
    <row r="313" ht="13.5" customHeight="1">
      <c r="A313" s="1"/>
      <c r="B313" s="1"/>
    </row>
    <row r="314" ht="13.5" customHeight="1">
      <c r="A314" s="1"/>
      <c r="B314" s="1"/>
    </row>
    <row r="315" ht="13.5" customHeight="1">
      <c r="A315" s="1"/>
      <c r="B315" s="1"/>
    </row>
    <row r="316" ht="13.5" customHeight="1">
      <c r="A316" s="1"/>
      <c r="B316" s="1"/>
    </row>
    <row r="317" ht="13.5" customHeight="1">
      <c r="A317" s="1"/>
      <c r="B317" s="1"/>
    </row>
    <row r="318" ht="13.5" customHeight="1">
      <c r="A318" s="1"/>
      <c r="B318" s="1"/>
    </row>
    <row r="319" ht="13.5" customHeight="1">
      <c r="A319" s="1"/>
      <c r="B319" s="1"/>
    </row>
    <row r="320" ht="13.5" customHeight="1">
      <c r="A320" s="1"/>
      <c r="B320" s="1"/>
    </row>
    <row r="321" ht="13.5" customHeight="1">
      <c r="A321" s="1"/>
      <c r="B321" s="1"/>
    </row>
    <row r="322" ht="13.5" customHeight="1">
      <c r="A322" s="1"/>
      <c r="B322" s="1"/>
    </row>
    <row r="323" ht="13.5" customHeight="1">
      <c r="A323" s="1"/>
      <c r="B323" s="1"/>
    </row>
    <row r="324" ht="13.5" customHeight="1">
      <c r="A324" s="1"/>
      <c r="B324" s="1"/>
    </row>
    <row r="325" ht="13.5" customHeight="1">
      <c r="A325" s="1"/>
      <c r="B325" s="1"/>
    </row>
    <row r="326" ht="13.5" customHeight="1">
      <c r="A326" s="1"/>
      <c r="B326" s="1"/>
    </row>
    <row r="327" ht="13.5" customHeight="1">
      <c r="A327" s="1"/>
      <c r="B327" s="1"/>
    </row>
    <row r="328" ht="13.5" customHeight="1">
      <c r="A328" s="1"/>
      <c r="B328" s="1"/>
    </row>
    <row r="329" ht="13.5" customHeight="1">
      <c r="A329" s="1"/>
      <c r="B329" s="1"/>
    </row>
    <row r="330" ht="13.5" customHeight="1">
      <c r="A330" s="1"/>
      <c r="B330" s="1"/>
    </row>
    <row r="331" ht="13.5" customHeight="1">
      <c r="A331" s="1"/>
      <c r="B331" s="1"/>
    </row>
    <row r="332" ht="13.5" customHeight="1">
      <c r="A332" s="1"/>
      <c r="B332" s="1"/>
    </row>
    <row r="333" ht="13.5" customHeight="1">
      <c r="A333" s="1"/>
      <c r="B333" s="1"/>
    </row>
    <row r="334" ht="13.5" customHeight="1">
      <c r="A334" s="1"/>
      <c r="B334" s="1"/>
    </row>
    <row r="335" ht="13.5" customHeight="1">
      <c r="A335" s="1"/>
      <c r="B335" s="1"/>
    </row>
    <row r="336" ht="13.5" customHeight="1">
      <c r="A336" s="1"/>
      <c r="B336" s="1"/>
    </row>
    <row r="337" ht="13.5" customHeight="1">
      <c r="A337" s="1"/>
      <c r="B337" s="1"/>
    </row>
    <row r="338" ht="13.5" customHeight="1">
      <c r="A338" s="1"/>
      <c r="B338" s="1"/>
    </row>
    <row r="339" ht="13.5" customHeight="1">
      <c r="A339" s="1"/>
      <c r="B339" s="1"/>
    </row>
    <row r="340" ht="13.5" customHeight="1">
      <c r="A340" s="1"/>
      <c r="B340" s="1"/>
    </row>
    <row r="341" ht="13.5" customHeight="1">
      <c r="A341" s="1"/>
      <c r="B341" s="1"/>
    </row>
    <row r="342" ht="13.5" customHeight="1">
      <c r="A342" s="1"/>
      <c r="B342" s="1"/>
    </row>
    <row r="343" ht="13.5" customHeight="1">
      <c r="A343" s="1"/>
      <c r="B343" s="1"/>
    </row>
    <row r="344" ht="13.5" customHeight="1">
      <c r="A344" s="1"/>
      <c r="B344" s="1"/>
    </row>
    <row r="345" ht="13.5" customHeight="1">
      <c r="A345" s="1"/>
      <c r="B345" s="1"/>
    </row>
    <row r="346" ht="13.5" customHeight="1">
      <c r="A346" s="1"/>
      <c r="B346" s="1"/>
    </row>
    <row r="347" ht="13.5" customHeight="1">
      <c r="A347" s="1"/>
      <c r="B347" s="1"/>
    </row>
    <row r="348" ht="13.5" customHeight="1">
      <c r="A348" s="1"/>
      <c r="B348" s="1"/>
    </row>
    <row r="349" ht="13.5" customHeight="1">
      <c r="A349" s="1"/>
      <c r="B349" s="1"/>
    </row>
    <row r="350" ht="13.5" customHeight="1">
      <c r="A350" s="1"/>
      <c r="B350" s="1"/>
    </row>
    <row r="351" ht="13.5" customHeight="1">
      <c r="A351" s="1"/>
      <c r="B351" s="1"/>
    </row>
    <row r="352" ht="13.5" customHeight="1">
      <c r="A352" s="1"/>
      <c r="B352" s="1"/>
    </row>
    <row r="353" ht="13.5" customHeight="1">
      <c r="A353" s="1"/>
      <c r="B353" s="1"/>
    </row>
    <row r="354" ht="13.5" customHeight="1">
      <c r="A354" s="1"/>
      <c r="B354" s="1"/>
    </row>
    <row r="355" ht="13.5" customHeight="1">
      <c r="A355" s="1"/>
      <c r="B355" s="1"/>
    </row>
    <row r="356" ht="13.5" customHeight="1">
      <c r="A356" s="1"/>
      <c r="B356" s="1"/>
    </row>
    <row r="357" ht="13.5" customHeight="1">
      <c r="A357" s="1"/>
      <c r="B357" s="1"/>
    </row>
    <row r="358" ht="13.5" customHeight="1">
      <c r="A358" s="1"/>
      <c r="B358" s="1"/>
    </row>
    <row r="359" ht="13.5" customHeight="1">
      <c r="A359" s="1"/>
      <c r="B359" s="1"/>
    </row>
    <row r="360" ht="13.5" customHeight="1">
      <c r="A360" s="1"/>
      <c r="B360" s="1"/>
    </row>
    <row r="361" ht="13.5" customHeight="1">
      <c r="A361" s="1"/>
      <c r="B361" s="1"/>
    </row>
    <row r="362" ht="13.5" customHeight="1">
      <c r="A362" s="1"/>
      <c r="B362" s="1"/>
    </row>
    <row r="363" ht="13.5" customHeight="1">
      <c r="A363" s="1"/>
      <c r="B363" s="1"/>
    </row>
    <row r="364" ht="13.5" customHeight="1">
      <c r="A364" s="1"/>
      <c r="B364" s="1"/>
    </row>
    <row r="365" ht="13.5" customHeight="1">
      <c r="A365" s="1"/>
      <c r="B365" s="1"/>
    </row>
    <row r="366" ht="13.5" customHeight="1">
      <c r="A366" s="1"/>
      <c r="B366" s="1"/>
    </row>
    <row r="367" ht="13.5" customHeight="1">
      <c r="A367" s="1"/>
      <c r="B367" s="1"/>
    </row>
    <row r="368" ht="13.5" customHeight="1">
      <c r="A368" s="1"/>
      <c r="B368" s="1"/>
    </row>
    <row r="369" ht="13.5" customHeight="1">
      <c r="A369" s="1"/>
      <c r="B369" s="1"/>
    </row>
    <row r="370" ht="13.5" customHeight="1">
      <c r="A370" s="1"/>
      <c r="B370" s="1"/>
    </row>
    <row r="371" ht="13.5" customHeight="1">
      <c r="A371" s="1"/>
      <c r="B371" s="1"/>
    </row>
    <row r="372" ht="13.5" customHeight="1">
      <c r="A372" s="1"/>
      <c r="B372" s="1"/>
    </row>
    <row r="373" ht="13.5" customHeight="1">
      <c r="A373" s="1"/>
      <c r="B373" s="1"/>
    </row>
    <row r="374" ht="13.5" customHeight="1">
      <c r="A374" s="1"/>
      <c r="B374" s="1"/>
    </row>
    <row r="375" ht="13.5" customHeight="1">
      <c r="A375" s="1"/>
      <c r="B375" s="1"/>
    </row>
    <row r="376" ht="13.5" customHeight="1">
      <c r="A376" s="1"/>
      <c r="B376" s="1"/>
    </row>
    <row r="377" ht="13.5" customHeight="1">
      <c r="A377" s="1"/>
      <c r="B377" s="1"/>
    </row>
    <row r="378" ht="13.5" customHeight="1">
      <c r="A378" s="1"/>
      <c r="B378" s="1"/>
    </row>
    <row r="379" ht="13.5" customHeight="1">
      <c r="A379" s="1"/>
      <c r="B379" s="1"/>
    </row>
    <row r="380" ht="13.5" customHeight="1">
      <c r="A380" s="1"/>
      <c r="B380" s="1"/>
    </row>
    <row r="381" ht="13.5" customHeight="1">
      <c r="A381" s="1"/>
      <c r="B381" s="1"/>
    </row>
    <row r="382" ht="13.5" customHeight="1">
      <c r="A382" s="1"/>
      <c r="B382" s="1"/>
    </row>
    <row r="383" ht="13.5" customHeight="1">
      <c r="A383" s="1"/>
      <c r="B383" s="1"/>
    </row>
    <row r="384" ht="13.5" customHeight="1">
      <c r="A384" s="1"/>
      <c r="B384" s="1"/>
    </row>
    <row r="385" ht="13.5" customHeight="1">
      <c r="A385" s="1"/>
      <c r="B385" s="1"/>
    </row>
    <row r="386" ht="13.5" customHeight="1">
      <c r="A386" s="1"/>
      <c r="B386" s="1"/>
    </row>
    <row r="387" ht="13.5" customHeight="1">
      <c r="A387" s="1"/>
      <c r="B387" s="1"/>
    </row>
    <row r="388" ht="13.5" customHeight="1">
      <c r="A388" s="1"/>
      <c r="B388" s="1"/>
    </row>
    <row r="389" ht="13.5" customHeight="1">
      <c r="A389" s="1"/>
      <c r="B389" s="1"/>
    </row>
    <row r="390" ht="13.5" customHeight="1">
      <c r="A390" s="1"/>
      <c r="B390" s="1"/>
    </row>
    <row r="391" ht="13.5" customHeight="1">
      <c r="A391" s="1"/>
      <c r="B391" s="1"/>
    </row>
    <row r="392" ht="13.5" customHeight="1">
      <c r="A392" s="1"/>
      <c r="B392" s="1"/>
    </row>
    <row r="393" ht="13.5" customHeight="1">
      <c r="A393" s="1"/>
      <c r="B393" s="1"/>
    </row>
    <row r="394" ht="13.5" customHeight="1">
      <c r="A394" s="1"/>
      <c r="B394" s="1"/>
    </row>
    <row r="395" ht="13.5" customHeight="1">
      <c r="A395" s="1"/>
      <c r="B395" s="1"/>
    </row>
    <row r="396" ht="13.5" customHeight="1">
      <c r="A396" s="1"/>
      <c r="B396" s="1"/>
    </row>
    <row r="397" ht="13.5" customHeight="1">
      <c r="A397" s="1"/>
      <c r="B397" s="1"/>
    </row>
    <row r="398" ht="13.5" customHeight="1">
      <c r="A398" s="1"/>
      <c r="B398" s="1"/>
    </row>
    <row r="399" ht="13.5" customHeight="1">
      <c r="A399" s="1"/>
      <c r="B399" s="1"/>
    </row>
    <row r="400" ht="13.5" customHeight="1">
      <c r="A400" s="1"/>
      <c r="B400" s="1"/>
    </row>
    <row r="401" ht="13.5" customHeight="1">
      <c r="A401" s="1"/>
      <c r="B401" s="1"/>
    </row>
    <row r="402" ht="13.5" customHeight="1">
      <c r="A402" s="1"/>
      <c r="B402" s="1"/>
    </row>
    <row r="403" ht="13.5" customHeight="1">
      <c r="A403" s="1"/>
      <c r="B403" s="1"/>
    </row>
    <row r="404" ht="13.5" customHeight="1">
      <c r="A404" s="1"/>
      <c r="B404" s="1"/>
    </row>
    <row r="405" ht="13.5" customHeight="1">
      <c r="A405" s="1"/>
      <c r="B405" s="1"/>
    </row>
    <row r="406" ht="13.5" customHeight="1">
      <c r="A406" s="1"/>
      <c r="B406" s="1"/>
    </row>
    <row r="407" ht="13.5" customHeight="1">
      <c r="A407" s="1"/>
      <c r="B407" s="1"/>
    </row>
    <row r="408" ht="13.5" customHeight="1">
      <c r="A408" s="1"/>
      <c r="B408" s="1"/>
    </row>
    <row r="409" ht="13.5" customHeight="1">
      <c r="A409" s="1"/>
      <c r="B409" s="1"/>
    </row>
    <row r="410" ht="13.5" customHeight="1">
      <c r="A410" s="1"/>
      <c r="B410" s="1"/>
    </row>
    <row r="411" ht="13.5" customHeight="1">
      <c r="A411" s="1"/>
      <c r="B411" s="1"/>
    </row>
    <row r="412" ht="13.5" customHeight="1">
      <c r="A412" s="1"/>
      <c r="B412" s="1"/>
    </row>
    <row r="413" ht="13.5" customHeight="1">
      <c r="A413" s="1"/>
      <c r="B413" s="1"/>
    </row>
    <row r="414" ht="13.5" customHeight="1">
      <c r="A414" s="1"/>
      <c r="B414" s="1"/>
    </row>
    <row r="415" ht="13.5" customHeight="1">
      <c r="A415" s="1"/>
      <c r="B415" s="1"/>
    </row>
    <row r="416" ht="13.5" customHeight="1">
      <c r="A416" s="1"/>
      <c r="B416" s="1"/>
    </row>
    <row r="417" ht="13.5" customHeight="1">
      <c r="A417" s="1"/>
      <c r="B417" s="1"/>
    </row>
    <row r="418" ht="13.5" customHeight="1">
      <c r="A418" s="1"/>
      <c r="B418" s="1"/>
    </row>
    <row r="419" ht="13.5" customHeight="1">
      <c r="A419" s="1"/>
      <c r="B419" s="1"/>
    </row>
    <row r="420" ht="13.5" customHeight="1">
      <c r="A420" s="1"/>
      <c r="B420" s="1"/>
    </row>
    <row r="421" ht="13.5" customHeight="1">
      <c r="A421" s="1"/>
      <c r="B421" s="1"/>
    </row>
    <row r="422" ht="13.5" customHeight="1">
      <c r="A422" s="1"/>
      <c r="B422" s="1"/>
    </row>
    <row r="423" ht="13.5" customHeight="1">
      <c r="A423" s="1"/>
      <c r="B423" s="1"/>
    </row>
    <row r="424" ht="13.5" customHeight="1">
      <c r="A424" s="1"/>
      <c r="B424" s="1"/>
    </row>
    <row r="425" ht="13.5" customHeight="1">
      <c r="A425" s="1"/>
      <c r="B425" s="1"/>
    </row>
    <row r="426" ht="13.5" customHeight="1">
      <c r="A426" s="1"/>
      <c r="B426" s="1"/>
    </row>
    <row r="427" ht="13.5" customHeight="1">
      <c r="A427" s="1"/>
      <c r="B427" s="1"/>
    </row>
    <row r="428" ht="13.5" customHeight="1">
      <c r="A428" s="1"/>
      <c r="B428" s="1"/>
    </row>
    <row r="429" ht="13.5" customHeight="1">
      <c r="A429" s="1"/>
      <c r="B429" s="1"/>
    </row>
    <row r="430" ht="13.5" customHeight="1">
      <c r="A430" s="1"/>
      <c r="B430" s="1"/>
    </row>
    <row r="431" ht="13.5" customHeight="1">
      <c r="A431" s="1"/>
      <c r="B431" s="1"/>
    </row>
    <row r="432" ht="13.5" customHeight="1">
      <c r="A432" s="1"/>
      <c r="B432" s="1"/>
    </row>
    <row r="433" ht="13.5" customHeight="1">
      <c r="A433" s="1"/>
      <c r="B433" s="1"/>
    </row>
    <row r="434" ht="13.5" customHeight="1">
      <c r="A434" s="1"/>
      <c r="B434" s="1"/>
    </row>
    <row r="435" ht="13.5" customHeight="1">
      <c r="A435" s="1"/>
      <c r="B435" s="1"/>
    </row>
    <row r="436" ht="13.5" customHeight="1">
      <c r="A436" s="1"/>
      <c r="B436" s="1"/>
    </row>
    <row r="437" ht="13.5" customHeight="1">
      <c r="A437" s="1"/>
      <c r="B437" s="1"/>
    </row>
    <row r="438" ht="13.5" customHeight="1">
      <c r="A438" s="1"/>
      <c r="B438" s="1"/>
    </row>
    <row r="439" ht="13.5" customHeight="1">
      <c r="A439" s="1"/>
      <c r="B439" s="1"/>
    </row>
    <row r="440" ht="13.5" customHeight="1">
      <c r="A440" s="1"/>
      <c r="B440" s="1"/>
    </row>
    <row r="441" ht="13.5" customHeight="1">
      <c r="A441" s="1"/>
      <c r="B441" s="1"/>
    </row>
    <row r="442" ht="13.5" customHeight="1">
      <c r="A442" s="1"/>
      <c r="B442" s="1"/>
    </row>
    <row r="443" ht="13.5" customHeight="1">
      <c r="A443" s="1"/>
      <c r="B443" s="1"/>
    </row>
    <row r="444" ht="13.5" customHeight="1">
      <c r="A444" s="1"/>
      <c r="B444" s="1"/>
    </row>
    <row r="445" ht="13.5" customHeight="1">
      <c r="A445" s="1"/>
      <c r="B445" s="1"/>
    </row>
    <row r="446" ht="13.5" customHeight="1">
      <c r="A446" s="1"/>
      <c r="B446" s="1"/>
    </row>
    <row r="447" ht="13.5" customHeight="1">
      <c r="A447" s="1"/>
      <c r="B447" s="1"/>
    </row>
    <row r="448" ht="13.5" customHeight="1">
      <c r="A448" s="1"/>
      <c r="B448" s="1"/>
    </row>
    <row r="449" ht="13.5" customHeight="1">
      <c r="A449" s="1"/>
      <c r="B449" s="1"/>
    </row>
    <row r="450" ht="13.5" customHeight="1">
      <c r="A450" s="1"/>
      <c r="B450" s="1"/>
    </row>
    <row r="451" ht="13.5" customHeight="1">
      <c r="A451" s="1"/>
      <c r="B451" s="1"/>
    </row>
    <row r="452" ht="13.5" customHeight="1">
      <c r="A452" s="1"/>
      <c r="B452" s="1"/>
    </row>
    <row r="453" ht="13.5" customHeight="1">
      <c r="A453" s="1"/>
      <c r="B453" s="1"/>
    </row>
    <row r="454" ht="13.5" customHeight="1">
      <c r="A454" s="1"/>
      <c r="B454" s="1"/>
    </row>
    <row r="455" ht="13.5" customHeight="1">
      <c r="A455" s="1"/>
      <c r="B455" s="1"/>
    </row>
    <row r="456" ht="13.5" customHeight="1">
      <c r="A456" s="1"/>
      <c r="B456" s="1"/>
    </row>
    <row r="457" ht="13.5" customHeight="1">
      <c r="A457" s="1"/>
      <c r="B457" s="1"/>
    </row>
    <row r="458" ht="13.5" customHeight="1">
      <c r="A458" s="1"/>
      <c r="B458" s="1"/>
    </row>
    <row r="459" ht="13.5" customHeight="1">
      <c r="A459" s="1"/>
      <c r="B459" s="1"/>
    </row>
    <row r="460" ht="13.5" customHeight="1">
      <c r="A460" s="1"/>
      <c r="B460" s="1"/>
    </row>
    <row r="461" ht="13.5" customHeight="1">
      <c r="A461" s="1"/>
      <c r="B461" s="1"/>
    </row>
    <row r="462" ht="13.5" customHeight="1">
      <c r="A462" s="1"/>
      <c r="B462" s="1"/>
    </row>
    <row r="463" ht="13.5" customHeight="1">
      <c r="A463" s="1"/>
      <c r="B463" s="1"/>
    </row>
    <row r="464" ht="13.5" customHeight="1">
      <c r="A464" s="1"/>
      <c r="B464" s="1"/>
    </row>
    <row r="465" ht="13.5" customHeight="1">
      <c r="A465" s="1"/>
      <c r="B465" s="1"/>
    </row>
    <row r="466" ht="13.5" customHeight="1">
      <c r="A466" s="1"/>
      <c r="B466" s="1"/>
    </row>
    <row r="467" ht="13.5" customHeight="1">
      <c r="A467" s="1"/>
      <c r="B467" s="1"/>
    </row>
    <row r="468" ht="13.5" customHeight="1">
      <c r="A468" s="1"/>
      <c r="B468" s="1"/>
    </row>
    <row r="469" ht="13.5" customHeight="1">
      <c r="A469" s="1"/>
      <c r="B469" s="1"/>
    </row>
    <row r="470" ht="13.5" customHeight="1">
      <c r="A470" s="1"/>
      <c r="B470" s="1"/>
    </row>
    <row r="471" ht="13.5" customHeight="1">
      <c r="A471" s="1"/>
      <c r="B471" s="1"/>
    </row>
    <row r="472" ht="13.5" customHeight="1">
      <c r="A472" s="1"/>
      <c r="B472" s="1"/>
    </row>
    <row r="473" ht="13.5" customHeight="1">
      <c r="A473" s="1"/>
      <c r="B473" s="1"/>
    </row>
    <row r="474" ht="13.5" customHeight="1">
      <c r="A474" s="1"/>
      <c r="B474" s="1"/>
    </row>
    <row r="475" ht="13.5" customHeight="1">
      <c r="A475" s="1"/>
      <c r="B475" s="1"/>
    </row>
    <row r="476" ht="13.5" customHeight="1">
      <c r="A476" s="1"/>
      <c r="B476" s="1"/>
    </row>
    <row r="477" ht="13.5" customHeight="1">
      <c r="A477" s="1"/>
      <c r="B477" s="1"/>
    </row>
    <row r="478" ht="13.5" customHeight="1">
      <c r="A478" s="1"/>
      <c r="B478" s="1"/>
    </row>
    <row r="479" ht="13.5" customHeight="1">
      <c r="A479" s="1"/>
      <c r="B479" s="1"/>
    </row>
    <row r="480" ht="13.5" customHeight="1">
      <c r="A480" s="1"/>
      <c r="B480" s="1"/>
    </row>
    <row r="481" ht="13.5" customHeight="1">
      <c r="A481" s="1"/>
      <c r="B481" s="1"/>
    </row>
    <row r="482" ht="13.5" customHeight="1">
      <c r="A482" s="1"/>
      <c r="B482" s="1"/>
    </row>
    <row r="483" ht="13.5" customHeight="1">
      <c r="A483" s="1"/>
      <c r="B483" s="1"/>
    </row>
    <row r="484" ht="13.5" customHeight="1">
      <c r="A484" s="1"/>
      <c r="B484" s="1"/>
    </row>
    <row r="485" ht="13.5" customHeight="1">
      <c r="A485" s="1"/>
      <c r="B485" s="1"/>
    </row>
    <row r="486" ht="13.5" customHeight="1">
      <c r="A486" s="1"/>
      <c r="B486" s="1"/>
    </row>
    <row r="487" ht="13.5" customHeight="1">
      <c r="A487" s="1"/>
      <c r="B487" s="1"/>
    </row>
    <row r="488" ht="13.5" customHeight="1">
      <c r="A488" s="1"/>
      <c r="B488" s="1"/>
    </row>
    <row r="489" ht="13.5" customHeight="1">
      <c r="A489" s="1"/>
      <c r="B489" s="1"/>
    </row>
    <row r="490" ht="13.5" customHeight="1">
      <c r="A490" s="1"/>
      <c r="B490" s="1"/>
    </row>
    <row r="491" ht="13.5" customHeight="1">
      <c r="A491" s="1"/>
      <c r="B491" s="1"/>
    </row>
    <row r="492" ht="13.5" customHeight="1">
      <c r="A492" s="1"/>
      <c r="B492" s="1"/>
    </row>
    <row r="493" ht="13.5" customHeight="1">
      <c r="A493" s="1"/>
      <c r="B493" s="1"/>
    </row>
    <row r="494" ht="13.5" customHeight="1">
      <c r="A494" s="1"/>
      <c r="B494" s="1"/>
    </row>
    <row r="495" ht="13.5" customHeight="1">
      <c r="A495" s="1"/>
      <c r="B495" s="1"/>
    </row>
    <row r="496" ht="13.5" customHeight="1">
      <c r="A496" s="1"/>
      <c r="B496" s="1"/>
    </row>
    <row r="497" ht="13.5" customHeight="1">
      <c r="A497" s="1"/>
      <c r="B497" s="1"/>
    </row>
    <row r="498" ht="13.5" customHeight="1">
      <c r="A498" s="1"/>
      <c r="B498" s="1"/>
    </row>
    <row r="499" ht="13.5" customHeight="1">
      <c r="A499" s="1"/>
      <c r="B499" s="1"/>
    </row>
    <row r="500" ht="13.5" customHeight="1">
      <c r="A500" s="1"/>
      <c r="B500" s="1"/>
    </row>
    <row r="501" ht="13.5" customHeight="1">
      <c r="A501" s="1"/>
      <c r="B501" s="1"/>
    </row>
    <row r="502" ht="13.5" customHeight="1">
      <c r="A502" s="1"/>
      <c r="B502" s="1"/>
    </row>
    <row r="503" ht="13.5" customHeight="1">
      <c r="A503" s="1"/>
      <c r="B503" s="1"/>
    </row>
    <row r="504" ht="13.5" customHeight="1">
      <c r="A504" s="1"/>
      <c r="B504" s="1"/>
    </row>
    <row r="505" ht="13.5" customHeight="1">
      <c r="A505" s="1"/>
      <c r="B505" s="1"/>
    </row>
    <row r="506" ht="13.5" customHeight="1">
      <c r="A506" s="1"/>
      <c r="B506" s="1"/>
    </row>
    <row r="507" ht="13.5" customHeight="1">
      <c r="A507" s="1"/>
      <c r="B507" s="1"/>
    </row>
    <row r="508" ht="13.5" customHeight="1">
      <c r="A508" s="1"/>
      <c r="B508" s="1"/>
    </row>
    <row r="509" ht="13.5" customHeight="1">
      <c r="A509" s="1"/>
      <c r="B509" s="1"/>
    </row>
    <row r="510" ht="13.5" customHeight="1">
      <c r="A510" s="1"/>
      <c r="B510" s="1"/>
    </row>
    <row r="511" ht="13.5" customHeight="1">
      <c r="A511" s="1"/>
      <c r="B511" s="1"/>
    </row>
    <row r="512" ht="13.5" customHeight="1">
      <c r="A512" s="1"/>
      <c r="B512" s="1"/>
    </row>
    <row r="513" ht="13.5" customHeight="1">
      <c r="A513" s="1"/>
      <c r="B513" s="1"/>
    </row>
    <row r="514" ht="13.5" customHeight="1">
      <c r="A514" s="1"/>
      <c r="B514" s="1"/>
    </row>
    <row r="515" ht="13.5" customHeight="1">
      <c r="A515" s="1"/>
      <c r="B515" s="1"/>
    </row>
    <row r="516" ht="13.5" customHeight="1">
      <c r="A516" s="1"/>
      <c r="B516" s="1"/>
    </row>
    <row r="517" ht="13.5" customHeight="1">
      <c r="A517" s="1"/>
      <c r="B517" s="1"/>
    </row>
    <row r="518" ht="13.5" customHeight="1">
      <c r="A518" s="1"/>
      <c r="B518" s="1"/>
    </row>
    <row r="519" ht="13.5" customHeight="1">
      <c r="A519" s="1"/>
      <c r="B519" s="1"/>
    </row>
    <row r="520" ht="13.5" customHeight="1">
      <c r="A520" s="1"/>
      <c r="B520" s="1"/>
    </row>
    <row r="521" ht="13.5" customHeight="1">
      <c r="A521" s="1"/>
      <c r="B521" s="1"/>
    </row>
    <row r="522" ht="13.5" customHeight="1">
      <c r="A522" s="1"/>
      <c r="B522" s="1"/>
    </row>
    <row r="523" ht="13.5" customHeight="1">
      <c r="A523" s="1"/>
      <c r="B523" s="1"/>
    </row>
    <row r="524" ht="13.5" customHeight="1">
      <c r="A524" s="1"/>
      <c r="B524" s="1"/>
    </row>
    <row r="525" ht="13.5" customHeight="1">
      <c r="A525" s="1"/>
      <c r="B525" s="1"/>
    </row>
    <row r="526" ht="13.5" customHeight="1">
      <c r="A526" s="1"/>
      <c r="B526" s="1"/>
    </row>
    <row r="527" ht="13.5" customHeight="1">
      <c r="A527" s="1"/>
      <c r="B527" s="1"/>
    </row>
    <row r="528" ht="13.5" customHeight="1">
      <c r="A528" s="1"/>
      <c r="B528" s="1"/>
    </row>
    <row r="529" ht="13.5" customHeight="1">
      <c r="A529" s="1"/>
      <c r="B529" s="1"/>
    </row>
    <row r="530" ht="13.5" customHeight="1">
      <c r="A530" s="1"/>
      <c r="B530" s="1"/>
    </row>
    <row r="531" ht="13.5" customHeight="1">
      <c r="A531" s="1"/>
      <c r="B531" s="1"/>
    </row>
    <row r="532" ht="13.5" customHeight="1">
      <c r="A532" s="1"/>
      <c r="B532" s="1"/>
    </row>
    <row r="533" ht="13.5" customHeight="1">
      <c r="A533" s="1"/>
      <c r="B533" s="1"/>
    </row>
    <row r="534" ht="13.5" customHeight="1">
      <c r="A534" s="1"/>
      <c r="B534" s="1"/>
    </row>
    <row r="535" ht="13.5" customHeight="1">
      <c r="A535" s="1"/>
      <c r="B535" s="1"/>
    </row>
    <row r="536" ht="13.5" customHeight="1">
      <c r="A536" s="1"/>
      <c r="B536" s="1"/>
    </row>
    <row r="537" ht="13.5" customHeight="1">
      <c r="A537" s="1"/>
      <c r="B537" s="1"/>
    </row>
    <row r="538" ht="13.5" customHeight="1">
      <c r="A538" s="1"/>
      <c r="B538" s="1"/>
    </row>
    <row r="539" ht="13.5" customHeight="1">
      <c r="A539" s="1"/>
      <c r="B539" s="1"/>
    </row>
    <row r="540" ht="13.5" customHeight="1">
      <c r="A540" s="1"/>
      <c r="B540" s="1"/>
    </row>
    <row r="541" ht="13.5" customHeight="1">
      <c r="A541" s="1"/>
      <c r="B541" s="1"/>
    </row>
    <row r="542" ht="13.5" customHeight="1">
      <c r="A542" s="1"/>
      <c r="B542" s="1"/>
    </row>
    <row r="543" ht="13.5" customHeight="1">
      <c r="A543" s="1"/>
      <c r="B543" s="1"/>
    </row>
    <row r="544" ht="13.5" customHeight="1">
      <c r="A544" s="1"/>
      <c r="B544" s="1"/>
    </row>
    <row r="545" ht="13.5" customHeight="1">
      <c r="A545" s="1"/>
      <c r="B545" s="1"/>
    </row>
    <row r="546" ht="13.5" customHeight="1">
      <c r="A546" s="1"/>
      <c r="B546" s="1"/>
    </row>
    <row r="547" ht="13.5" customHeight="1">
      <c r="A547" s="1"/>
      <c r="B547" s="1"/>
    </row>
    <row r="548" ht="13.5" customHeight="1">
      <c r="A548" s="1"/>
      <c r="B548" s="1"/>
    </row>
    <row r="549" ht="13.5" customHeight="1">
      <c r="A549" s="1"/>
      <c r="B549" s="1"/>
    </row>
    <row r="550" ht="13.5" customHeight="1">
      <c r="A550" s="1"/>
      <c r="B550" s="1"/>
    </row>
    <row r="551" ht="13.5" customHeight="1">
      <c r="A551" s="1"/>
      <c r="B551" s="1"/>
    </row>
    <row r="552" ht="13.5" customHeight="1">
      <c r="A552" s="1"/>
      <c r="B552" s="1"/>
    </row>
    <row r="553" ht="13.5" customHeight="1">
      <c r="A553" s="1"/>
      <c r="B553" s="1"/>
    </row>
    <row r="554" ht="13.5" customHeight="1">
      <c r="A554" s="1"/>
      <c r="B554" s="1"/>
    </row>
    <row r="555" ht="13.5" customHeight="1">
      <c r="A555" s="1"/>
      <c r="B555" s="1"/>
    </row>
    <row r="556" ht="13.5" customHeight="1">
      <c r="A556" s="1"/>
      <c r="B556" s="1"/>
    </row>
    <row r="557" ht="13.5" customHeight="1">
      <c r="A557" s="1"/>
      <c r="B557" s="1"/>
    </row>
    <row r="558" ht="13.5" customHeight="1">
      <c r="A558" s="1"/>
      <c r="B558" s="1"/>
    </row>
    <row r="559" ht="13.5" customHeight="1">
      <c r="A559" s="1"/>
      <c r="B559" s="1"/>
    </row>
    <row r="560" ht="13.5" customHeight="1">
      <c r="A560" s="1"/>
      <c r="B560" s="1"/>
    </row>
    <row r="561" ht="13.5" customHeight="1">
      <c r="A561" s="1"/>
      <c r="B561" s="1"/>
    </row>
    <row r="562" ht="13.5" customHeight="1">
      <c r="A562" s="1"/>
      <c r="B562" s="1"/>
    </row>
    <row r="563" ht="13.5" customHeight="1">
      <c r="A563" s="1"/>
      <c r="B563" s="1"/>
    </row>
    <row r="564" ht="13.5" customHeight="1">
      <c r="A564" s="1"/>
      <c r="B564" s="1"/>
    </row>
    <row r="565" ht="13.5" customHeight="1">
      <c r="A565" s="1"/>
      <c r="B565" s="1"/>
    </row>
    <row r="566" ht="13.5" customHeight="1">
      <c r="A566" s="1"/>
      <c r="B566" s="1"/>
    </row>
    <row r="567" ht="13.5" customHeight="1">
      <c r="A567" s="1"/>
      <c r="B567" s="1"/>
    </row>
    <row r="568" ht="13.5" customHeight="1">
      <c r="A568" s="1"/>
      <c r="B568" s="1"/>
    </row>
    <row r="569" ht="13.5" customHeight="1">
      <c r="A569" s="1"/>
      <c r="B569" s="1"/>
    </row>
    <row r="570" ht="13.5" customHeight="1">
      <c r="A570" s="1"/>
      <c r="B570" s="1"/>
    </row>
    <row r="571" ht="13.5" customHeight="1">
      <c r="A571" s="1"/>
      <c r="B571" s="1"/>
    </row>
    <row r="572" ht="13.5" customHeight="1">
      <c r="A572" s="1"/>
      <c r="B572" s="1"/>
    </row>
    <row r="573" ht="13.5" customHeight="1">
      <c r="A573" s="1"/>
      <c r="B573" s="1"/>
    </row>
    <row r="574" ht="13.5" customHeight="1">
      <c r="A574" s="1"/>
      <c r="B574" s="1"/>
    </row>
    <row r="575" ht="13.5" customHeight="1">
      <c r="A575" s="1"/>
      <c r="B575" s="1"/>
    </row>
    <row r="576" ht="13.5" customHeight="1">
      <c r="A576" s="1"/>
      <c r="B576" s="1"/>
    </row>
    <row r="577" ht="13.5" customHeight="1">
      <c r="A577" s="1"/>
      <c r="B577" s="1"/>
    </row>
    <row r="578" ht="13.5" customHeight="1">
      <c r="A578" s="1"/>
      <c r="B578" s="1"/>
    </row>
    <row r="579" ht="13.5" customHeight="1">
      <c r="A579" s="1"/>
      <c r="B579" s="1"/>
    </row>
    <row r="580" ht="13.5" customHeight="1">
      <c r="A580" s="1"/>
      <c r="B580" s="1"/>
    </row>
    <row r="581" ht="13.5" customHeight="1">
      <c r="A581" s="1"/>
      <c r="B581" s="1"/>
    </row>
    <row r="582" ht="13.5" customHeight="1">
      <c r="A582" s="1"/>
      <c r="B582" s="1"/>
    </row>
    <row r="583" ht="13.5" customHeight="1">
      <c r="A583" s="1"/>
      <c r="B583" s="1"/>
    </row>
    <row r="584" ht="13.5" customHeight="1">
      <c r="A584" s="1"/>
      <c r="B584" s="1"/>
    </row>
    <row r="585" ht="13.5" customHeight="1">
      <c r="A585" s="1"/>
      <c r="B585" s="1"/>
    </row>
    <row r="586" ht="13.5" customHeight="1">
      <c r="A586" s="1"/>
      <c r="B586" s="1"/>
    </row>
    <row r="587" ht="13.5" customHeight="1">
      <c r="A587" s="1"/>
      <c r="B587" s="1"/>
    </row>
    <row r="588" ht="13.5" customHeight="1">
      <c r="A588" s="1"/>
      <c r="B588" s="1"/>
    </row>
    <row r="589" ht="13.5" customHeight="1">
      <c r="A589" s="1"/>
      <c r="B589" s="1"/>
    </row>
    <row r="590" ht="13.5" customHeight="1">
      <c r="A590" s="1"/>
      <c r="B590" s="1"/>
    </row>
    <row r="591" ht="13.5" customHeight="1">
      <c r="A591" s="1"/>
      <c r="B591" s="1"/>
    </row>
    <row r="592" ht="13.5" customHeight="1">
      <c r="A592" s="1"/>
      <c r="B592" s="1"/>
    </row>
    <row r="593" ht="13.5" customHeight="1">
      <c r="A593" s="1"/>
      <c r="B593" s="1"/>
    </row>
    <row r="594" ht="13.5" customHeight="1">
      <c r="A594" s="1"/>
      <c r="B594" s="1"/>
    </row>
    <row r="595" ht="13.5" customHeight="1">
      <c r="A595" s="1"/>
      <c r="B595" s="1"/>
    </row>
    <row r="596" ht="13.5" customHeight="1">
      <c r="A596" s="1"/>
      <c r="B596" s="1"/>
    </row>
    <row r="597" ht="13.5" customHeight="1">
      <c r="A597" s="1"/>
      <c r="B597" s="1"/>
    </row>
    <row r="598" ht="13.5" customHeight="1">
      <c r="A598" s="1"/>
      <c r="B598" s="1"/>
    </row>
    <row r="599" ht="13.5" customHeight="1">
      <c r="A599" s="1"/>
      <c r="B599" s="1"/>
    </row>
    <row r="600" ht="13.5" customHeight="1">
      <c r="A600" s="1"/>
      <c r="B600" s="1"/>
    </row>
    <row r="601" ht="13.5" customHeight="1">
      <c r="A601" s="1"/>
      <c r="B601" s="1"/>
    </row>
    <row r="602" ht="13.5" customHeight="1">
      <c r="A602" s="1"/>
      <c r="B602" s="1"/>
    </row>
    <row r="603" ht="13.5" customHeight="1">
      <c r="A603" s="1"/>
      <c r="B603" s="1"/>
    </row>
    <row r="604" ht="13.5" customHeight="1">
      <c r="A604" s="1"/>
      <c r="B604" s="1"/>
    </row>
    <row r="605" ht="13.5" customHeight="1">
      <c r="A605" s="1"/>
      <c r="B605" s="1"/>
    </row>
    <row r="606" ht="13.5" customHeight="1">
      <c r="A606" s="1"/>
      <c r="B606" s="1"/>
    </row>
    <row r="607" ht="13.5" customHeight="1">
      <c r="A607" s="1"/>
      <c r="B607" s="1"/>
    </row>
    <row r="608" ht="13.5" customHeight="1">
      <c r="A608" s="1"/>
      <c r="B608" s="1"/>
    </row>
    <row r="609" ht="13.5" customHeight="1">
      <c r="A609" s="1"/>
      <c r="B609" s="1"/>
    </row>
    <row r="610" ht="13.5" customHeight="1">
      <c r="A610" s="1"/>
      <c r="B610" s="1"/>
    </row>
    <row r="611" ht="13.5" customHeight="1">
      <c r="A611" s="1"/>
      <c r="B611" s="1"/>
    </row>
    <row r="612" ht="13.5" customHeight="1">
      <c r="A612" s="1"/>
      <c r="B612" s="1"/>
    </row>
    <row r="613" ht="13.5" customHeight="1">
      <c r="A613" s="1"/>
      <c r="B613" s="1"/>
    </row>
    <row r="614" ht="13.5" customHeight="1">
      <c r="A614" s="1"/>
      <c r="B614" s="1"/>
    </row>
    <row r="615" ht="13.5" customHeight="1">
      <c r="A615" s="1"/>
      <c r="B615" s="1"/>
    </row>
    <row r="616" ht="13.5" customHeight="1">
      <c r="A616" s="1"/>
      <c r="B616" s="1"/>
    </row>
    <row r="617" ht="13.5" customHeight="1">
      <c r="A617" s="1"/>
      <c r="B617" s="1"/>
    </row>
    <row r="618" ht="13.5" customHeight="1">
      <c r="A618" s="1"/>
      <c r="B618" s="1"/>
    </row>
    <row r="619" ht="13.5" customHeight="1">
      <c r="A619" s="1"/>
      <c r="B619" s="1"/>
    </row>
    <row r="620" ht="13.5" customHeight="1">
      <c r="A620" s="1"/>
      <c r="B620" s="1"/>
    </row>
    <row r="621" ht="13.5" customHeight="1">
      <c r="A621" s="1"/>
      <c r="B621" s="1"/>
    </row>
    <row r="622" ht="13.5" customHeight="1">
      <c r="A622" s="1"/>
      <c r="B622" s="1"/>
    </row>
    <row r="623" ht="13.5" customHeight="1">
      <c r="A623" s="1"/>
      <c r="B623" s="1"/>
    </row>
    <row r="624" ht="13.5" customHeight="1">
      <c r="A624" s="1"/>
      <c r="B624" s="1"/>
    </row>
    <row r="625" ht="13.5" customHeight="1">
      <c r="A625" s="1"/>
      <c r="B625" s="1"/>
    </row>
    <row r="626" ht="13.5" customHeight="1">
      <c r="A626" s="1"/>
      <c r="B626" s="1"/>
    </row>
    <row r="627" ht="13.5" customHeight="1">
      <c r="A627" s="1"/>
      <c r="B627" s="1"/>
    </row>
    <row r="628" ht="13.5" customHeight="1">
      <c r="A628" s="1"/>
      <c r="B628" s="1"/>
    </row>
    <row r="629" ht="13.5" customHeight="1">
      <c r="A629" s="1"/>
      <c r="B629" s="1"/>
    </row>
    <row r="630" ht="13.5" customHeight="1">
      <c r="A630" s="1"/>
      <c r="B630" s="1"/>
    </row>
    <row r="631" ht="13.5" customHeight="1">
      <c r="A631" s="1"/>
      <c r="B631" s="1"/>
    </row>
    <row r="632" ht="13.5" customHeight="1">
      <c r="A632" s="1"/>
      <c r="B632" s="1"/>
    </row>
    <row r="633" ht="13.5" customHeight="1">
      <c r="A633" s="1"/>
      <c r="B633" s="1"/>
    </row>
    <row r="634" ht="13.5" customHeight="1">
      <c r="A634" s="1"/>
      <c r="B634" s="1"/>
    </row>
    <row r="635" ht="13.5" customHeight="1">
      <c r="A635" s="1"/>
      <c r="B635" s="1"/>
    </row>
    <row r="636" ht="13.5" customHeight="1">
      <c r="A636" s="1"/>
      <c r="B636" s="1"/>
    </row>
    <row r="637" ht="13.5" customHeight="1">
      <c r="A637" s="1"/>
      <c r="B637" s="1"/>
    </row>
    <row r="638" ht="13.5" customHeight="1">
      <c r="A638" s="1"/>
      <c r="B638" s="1"/>
    </row>
    <row r="639" ht="13.5" customHeight="1">
      <c r="A639" s="1"/>
      <c r="B639" s="1"/>
    </row>
    <row r="640" ht="13.5" customHeight="1">
      <c r="A640" s="1"/>
      <c r="B640" s="1"/>
    </row>
    <row r="641" ht="13.5" customHeight="1">
      <c r="A641" s="1"/>
      <c r="B641" s="1"/>
    </row>
    <row r="642" ht="13.5" customHeight="1">
      <c r="A642" s="1"/>
      <c r="B642" s="1"/>
    </row>
    <row r="643" ht="13.5" customHeight="1">
      <c r="A643" s="1"/>
      <c r="B643" s="1"/>
    </row>
    <row r="644" ht="13.5" customHeight="1">
      <c r="A644" s="1"/>
      <c r="B644" s="1"/>
    </row>
    <row r="645" ht="13.5" customHeight="1">
      <c r="A645" s="1"/>
      <c r="B645" s="1"/>
    </row>
    <row r="646" ht="13.5" customHeight="1">
      <c r="A646" s="1"/>
      <c r="B646" s="1"/>
    </row>
    <row r="647" ht="13.5" customHeight="1">
      <c r="A647" s="1"/>
      <c r="B647" s="1"/>
    </row>
    <row r="648" ht="13.5" customHeight="1">
      <c r="A648" s="1"/>
      <c r="B648" s="1"/>
    </row>
    <row r="649" ht="13.5" customHeight="1">
      <c r="A649" s="1"/>
      <c r="B649" s="1"/>
    </row>
    <row r="650" ht="13.5" customHeight="1">
      <c r="A650" s="1"/>
      <c r="B650" s="1"/>
    </row>
    <row r="651" ht="13.5" customHeight="1">
      <c r="A651" s="1"/>
      <c r="B651" s="1"/>
    </row>
    <row r="652" ht="13.5" customHeight="1">
      <c r="A652" s="1"/>
      <c r="B652" s="1"/>
    </row>
    <row r="653" ht="13.5" customHeight="1">
      <c r="A653" s="1"/>
      <c r="B653" s="1"/>
    </row>
    <row r="654" ht="13.5" customHeight="1">
      <c r="A654" s="1"/>
      <c r="B654" s="1"/>
    </row>
    <row r="655" ht="13.5" customHeight="1">
      <c r="A655" s="1"/>
      <c r="B655" s="1"/>
    </row>
    <row r="656" ht="13.5" customHeight="1">
      <c r="A656" s="1"/>
      <c r="B656" s="1"/>
    </row>
    <row r="657" ht="13.5" customHeight="1">
      <c r="A657" s="1"/>
      <c r="B657" s="1"/>
    </row>
    <row r="658" ht="13.5" customHeight="1">
      <c r="A658" s="1"/>
      <c r="B658" s="1"/>
    </row>
    <row r="659" ht="13.5" customHeight="1">
      <c r="A659" s="1"/>
      <c r="B659" s="1"/>
    </row>
    <row r="660" ht="13.5" customHeight="1">
      <c r="A660" s="1"/>
      <c r="B660" s="1"/>
    </row>
    <row r="661" ht="13.5" customHeight="1">
      <c r="A661" s="1"/>
      <c r="B661" s="1"/>
    </row>
    <row r="662" ht="13.5" customHeight="1">
      <c r="A662" s="1"/>
      <c r="B662" s="1"/>
    </row>
    <row r="663" ht="13.5" customHeight="1">
      <c r="A663" s="1"/>
      <c r="B663" s="1"/>
    </row>
    <row r="664" ht="13.5" customHeight="1">
      <c r="A664" s="1"/>
      <c r="B664" s="1"/>
    </row>
    <row r="665" ht="13.5" customHeight="1">
      <c r="A665" s="1"/>
      <c r="B665" s="1"/>
    </row>
    <row r="666" ht="13.5" customHeight="1">
      <c r="A666" s="1"/>
      <c r="B666" s="1"/>
    </row>
    <row r="667" ht="13.5" customHeight="1">
      <c r="A667" s="1"/>
      <c r="B667" s="1"/>
    </row>
    <row r="668" ht="13.5" customHeight="1">
      <c r="A668" s="1"/>
      <c r="B668" s="1"/>
    </row>
    <row r="669" ht="13.5" customHeight="1">
      <c r="A669" s="1"/>
      <c r="B669" s="1"/>
    </row>
    <row r="670" ht="13.5" customHeight="1">
      <c r="A670" s="1"/>
      <c r="B670" s="1"/>
    </row>
    <row r="671" ht="13.5" customHeight="1">
      <c r="A671" s="1"/>
      <c r="B671" s="1"/>
    </row>
    <row r="672" ht="13.5" customHeight="1">
      <c r="A672" s="1"/>
      <c r="B672" s="1"/>
    </row>
    <row r="673" ht="13.5" customHeight="1">
      <c r="A673" s="1"/>
      <c r="B673" s="1"/>
    </row>
    <row r="674" ht="13.5" customHeight="1">
      <c r="A674" s="1"/>
      <c r="B674" s="1"/>
    </row>
    <row r="675" ht="13.5" customHeight="1">
      <c r="A675" s="1"/>
      <c r="B675" s="1"/>
    </row>
    <row r="676" ht="13.5" customHeight="1">
      <c r="A676" s="1"/>
      <c r="B676" s="1"/>
    </row>
    <row r="677" ht="13.5" customHeight="1">
      <c r="A677" s="1"/>
      <c r="B677" s="1"/>
    </row>
    <row r="678" ht="13.5" customHeight="1">
      <c r="A678" s="1"/>
      <c r="B678" s="1"/>
    </row>
    <row r="679" ht="13.5" customHeight="1">
      <c r="A679" s="1"/>
      <c r="B679" s="1"/>
    </row>
    <row r="680" ht="13.5" customHeight="1">
      <c r="A680" s="1"/>
      <c r="B680" s="1"/>
    </row>
    <row r="681" ht="13.5" customHeight="1">
      <c r="A681" s="1"/>
      <c r="B681" s="1"/>
    </row>
    <row r="682" ht="13.5" customHeight="1">
      <c r="A682" s="1"/>
      <c r="B682" s="1"/>
    </row>
    <row r="683" ht="13.5" customHeight="1">
      <c r="A683" s="1"/>
      <c r="B683" s="1"/>
    </row>
    <row r="684" ht="13.5" customHeight="1">
      <c r="A684" s="1"/>
      <c r="B684" s="1"/>
    </row>
    <row r="685" ht="13.5" customHeight="1">
      <c r="A685" s="1"/>
      <c r="B685" s="1"/>
    </row>
    <row r="686" ht="13.5" customHeight="1">
      <c r="A686" s="1"/>
      <c r="B686" s="1"/>
    </row>
    <row r="687" ht="13.5" customHeight="1">
      <c r="A687" s="1"/>
      <c r="B687" s="1"/>
    </row>
    <row r="688" ht="13.5" customHeight="1">
      <c r="A688" s="1"/>
      <c r="B688" s="1"/>
    </row>
    <row r="689" ht="13.5" customHeight="1">
      <c r="A689" s="1"/>
      <c r="B689" s="1"/>
    </row>
    <row r="690" ht="13.5" customHeight="1">
      <c r="A690" s="1"/>
      <c r="B690" s="1"/>
    </row>
    <row r="691" ht="13.5" customHeight="1">
      <c r="A691" s="1"/>
      <c r="B691" s="1"/>
    </row>
    <row r="692" ht="13.5" customHeight="1">
      <c r="A692" s="1"/>
      <c r="B692" s="1"/>
    </row>
    <row r="693" ht="13.5" customHeight="1">
      <c r="A693" s="1"/>
      <c r="B693" s="1"/>
    </row>
    <row r="694" ht="13.5" customHeight="1">
      <c r="A694" s="1"/>
      <c r="B694" s="1"/>
    </row>
    <row r="695" ht="13.5" customHeight="1">
      <c r="A695" s="1"/>
      <c r="B695" s="1"/>
    </row>
    <row r="696" ht="13.5" customHeight="1">
      <c r="A696" s="1"/>
      <c r="B696" s="1"/>
    </row>
    <row r="697" ht="13.5" customHeight="1">
      <c r="A697" s="1"/>
      <c r="B697" s="1"/>
    </row>
    <row r="698" ht="13.5" customHeight="1">
      <c r="A698" s="1"/>
      <c r="B698" s="1"/>
    </row>
    <row r="699" ht="13.5" customHeight="1">
      <c r="A699" s="1"/>
      <c r="B699" s="1"/>
    </row>
    <row r="700" ht="13.5" customHeight="1">
      <c r="A700" s="1"/>
      <c r="B700" s="1"/>
    </row>
    <row r="701" ht="13.5" customHeight="1">
      <c r="A701" s="1"/>
      <c r="B701" s="1"/>
    </row>
    <row r="702" ht="13.5" customHeight="1">
      <c r="A702" s="1"/>
      <c r="B702" s="1"/>
    </row>
    <row r="703" ht="13.5" customHeight="1">
      <c r="A703" s="1"/>
      <c r="B703" s="1"/>
    </row>
    <row r="704" ht="13.5" customHeight="1">
      <c r="A704" s="1"/>
      <c r="B704" s="1"/>
    </row>
    <row r="705" ht="13.5" customHeight="1">
      <c r="A705" s="1"/>
      <c r="B705" s="1"/>
    </row>
    <row r="706" ht="13.5" customHeight="1">
      <c r="A706" s="1"/>
      <c r="B706" s="1"/>
    </row>
    <row r="707" ht="13.5" customHeight="1">
      <c r="A707" s="1"/>
      <c r="B707" s="1"/>
    </row>
    <row r="708" ht="13.5" customHeight="1">
      <c r="A708" s="1"/>
      <c r="B708" s="1"/>
    </row>
    <row r="709" ht="13.5" customHeight="1">
      <c r="A709" s="1"/>
      <c r="B709" s="1"/>
    </row>
    <row r="710" ht="13.5" customHeight="1">
      <c r="A710" s="1"/>
      <c r="B710" s="1"/>
    </row>
    <row r="711" ht="13.5" customHeight="1">
      <c r="A711" s="1"/>
      <c r="B711" s="1"/>
    </row>
    <row r="712" ht="13.5" customHeight="1">
      <c r="A712" s="1"/>
      <c r="B712" s="1"/>
    </row>
    <row r="713" ht="13.5" customHeight="1">
      <c r="A713" s="1"/>
      <c r="B713" s="1"/>
    </row>
    <row r="714" ht="13.5" customHeight="1">
      <c r="A714" s="1"/>
      <c r="B714" s="1"/>
    </row>
    <row r="715" ht="13.5" customHeight="1">
      <c r="A715" s="1"/>
      <c r="B715" s="1"/>
    </row>
    <row r="716" ht="13.5" customHeight="1">
      <c r="A716" s="1"/>
      <c r="B716" s="1"/>
    </row>
    <row r="717" ht="13.5" customHeight="1">
      <c r="A717" s="1"/>
      <c r="B717" s="1"/>
    </row>
    <row r="718" ht="13.5" customHeight="1">
      <c r="A718" s="1"/>
      <c r="B718" s="1"/>
    </row>
    <row r="719" ht="13.5" customHeight="1">
      <c r="A719" s="1"/>
      <c r="B719" s="1"/>
    </row>
    <row r="720" ht="13.5" customHeight="1">
      <c r="A720" s="1"/>
      <c r="B720" s="1"/>
    </row>
    <row r="721" ht="13.5" customHeight="1">
      <c r="A721" s="1"/>
      <c r="B721" s="1"/>
    </row>
    <row r="722" ht="13.5" customHeight="1">
      <c r="A722" s="1"/>
      <c r="B722" s="1"/>
    </row>
    <row r="723" ht="13.5" customHeight="1">
      <c r="A723" s="1"/>
      <c r="B723" s="1"/>
    </row>
    <row r="724" ht="13.5" customHeight="1">
      <c r="A724" s="1"/>
      <c r="B724" s="1"/>
    </row>
    <row r="725" ht="13.5" customHeight="1">
      <c r="A725" s="1"/>
      <c r="B725" s="1"/>
    </row>
    <row r="726" ht="13.5" customHeight="1">
      <c r="A726" s="1"/>
      <c r="B726" s="1"/>
    </row>
    <row r="727" ht="13.5" customHeight="1">
      <c r="A727" s="1"/>
      <c r="B727" s="1"/>
    </row>
    <row r="728" ht="13.5" customHeight="1">
      <c r="A728" s="1"/>
      <c r="B728" s="1"/>
    </row>
    <row r="729" ht="13.5" customHeight="1">
      <c r="A729" s="1"/>
      <c r="B729" s="1"/>
    </row>
    <row r="730" ht="13.5" customHeight="1">
      <c r="A730" s="1"/>
      <c r="B730" s="1"/>
    </row>
    <row r="731" ht="13.5" customHeight="1">
      <c r="A731" s="1"/>
      <c r="B731" s="1"/>
    </row>
    <row r="732" ht="13.5" customHeight="1">
      <c r="A732" s="1"/>
      <c r="B732" s="1"/>
    </row>
    <row r="733" ht="13.5" customHeight="1">
      <c r="A733" s="1"/>
      <c r="B733" s="1"/>
    </row>
    <row r="734" ht="13.5" customHeight="1">
      <c r="A734" s="1"/>
      <c r="B734" s="1"/>
    </row>
    <row r="735" ht="13.5" customHeight="1">
      <c r="A735" s="1"/>
      <c r="B735" s="1"/>
    </row>
    <row r="736" ht="13.5" customHeight="1">
      <c r="A736" s="1"/>
      <c r="B736" s="1"/>
    </row>
    <row r="737" ht="13.5" customHeight="1">
      <c r="A737" s="1"/>
      <c r="B737" s="1"/>
    </row>
    <row r="738" ht="13.5" customHeight="1">
      <c r="A738" s="1"/>
      <c r="B738" s="1"/>
    </row>
    <row r="739" ht="13.5" customHeight="1">
      <c r="A739" s="1"/>
      <c r="B739" s="1"/>
    </row>
    <row r="740" ht="13.5" customHeight="1">
      <c r="A740" s="1"/>
      <c r="B740" s="1"/>
    </row>
    <row r="741" ht="13.5" customHeight="1">
      <c r="A741" s="1"/>
      <c r="B741" s="1"/>
    </row>
    <row r="742" ht="13.5" customHeight="1">
      <c r="A742" s="1"/>
      <c r="B742" s="1"/>
    </row>
    <row r="743" ht="13.5" customHeight="1">
      <c r="A743" s="1"/>
      <c r="B743" s="1"/>
    </row>
    <row r="744" ht="13.5" customHeight="1">
      <c r="A744" s="1"/>
      <c r="B744" s="1"/>
    </row>
    <row r="745" ht="13.5" customHeight="1">
      <c r="A745" s="1"/>
      <c r="B745" s="1"/>
    </row>
    <row r="746" ht="13.5" customHeight="1">
      <c r="A746" s="1"/>
      <c r="B746" s="1"/>
    </row>
    <row r="747" ht="13.5" customHeight="1">
      <c r="A747" s="1"/>
      <c r="B747" s="1"/>
    </row>
    <row r="748" ht="13.5" customHeight="1">
      <c r="A748" s="1"/>
      <c r="B748" s="1"/>
    </row>
    <row r="749" ht="13.5" customHeight="1">
      <c r="A749" s="1"/>
      <c r="B749" s="1"/>
    </row>
    <row r="750" ht="13.5" customHeight="1">
      <c r="A750" s="1"/>
      <c r="B750" s="1"/>
    </row>
    <row r="751" ht="13.5" customHeight="1">
      <c r="A751" s="1"/>
      <c r="B751" s="1"/>
    </row>
    <row r="752" ht="13.5" customHeight="1">
      <c r="A752" s="1"/>
      <c r="B752" s="1"/>
    </row>
    <row r="753" ht="13.5" customHeight="1">
      <c r="A753" s="1"/>
      <c r="B753" s="1"/>
    </row>
    <row r="754" ht="13.5" customHeight="1">
      <c r="A754" s="1"/>
      <c r="B754" s="1"/>
    </row>
    <row r="755" ht="13.5" customHeight="1">
      <c r="A755" s="1"/>
      <c r="B755" s="1"/>
    </row>
    <row r="756" ht="13.5" customHeight="1">
      <c r="A756" s="1"/>
      <c r="B756" s="1"/>
    </row>
    <row r="757" ht="13.5" customHeight="1">
      <c r="A757" s="1"/>
      <c r="B757" s="1"/>
    </row>
    <row r="758" ht="13.5" customHeight="1">
      <c r="A758" s="1"/>
      <c r="B758" s="1"/>
    </row>
    <row r="759" ht="13.5" customHeight="1">
      <c r="A759" s="1"/>
      <c r="B759" s="1"/>
    </row>
    <row r="760" ht="13.5" customHeight="1">
      <c r="A760" s="1"/>
      <c r="B760" s="1"/>
    </row>
    <row r="761" ht="13.5" customHeight="1">
      <c r="A761" s="1"/>
      <c r="B761" s="1"/>
    </row>
    <row r="762" ht="13.5" customHeight="1">
      <c r="A762" s="1"/>
      <c r="B762" s="1"/>
    </row>
    <row r="763" ht="13.5" customHeight="1">
      <c r="A763" s="1"/>
      <c r="B763" s="1"/>
    </row>
    <row r="764" ht="13.5" customHeight="1">
      <c r="A764" s="1"/>
      <c r="B764" s="1"/>
    </row>
    <row r="765" ht="13.5" customHeight="1">
      <c r="A765" s="1"/>
      <c r="B765" s="1"/>
    </row>
    <row r="766" ht="13.5" customHeight="1">
      <c r="A766" s="1"/>
      <c r="B766" s="1"/>
    </row>
    <row r="767" ht="13.5" customHeight="1">
      <c r="A767" s="1"/>
      <c r="B767" s="1"/>
    </row>
    <row r="768" ht="13.5" customHeight="1">
      <c r="A768" s="1"/>
      <c r="B768" s="1"/>
    </row>
    <row r="769" ht="13.5" customHeight="1">
      <c r="A769" s="1"/>
      <c r="B769" s="1"/>
    </row>
    <row r="770" ht="13.5" customHeight="1">
      <c r="A770" s="1"/>
      <c r="B770" s="1"/>
    </row>
    <row r="771" ht="13.5" customHeight="1">
      <c r="A771" s="1"/>
      <c r="B771" s="1"/>
    </row>
    <row r="772" ht="13.5" customHeight="1">
      <c r="A772" s="1"/>
      <c r="B772" s="1"/>
    </row>
    <row r="773" ht="13.5" customHeight="1">
      <c r="A773" s="1"/>
      <c r="B773" s="1"/>
    </row>
    <row r="774" ht="13.5" customHeight="1">
      <c r="A774" s="1"/>
      <c r="B774" s="1"/>
    </row>
    <row r="775" ht="13.5" customHeight="1">
      <c r="A775" s="1"/>
      <c r="B775" s="1"/>
    </row>
    <row r="776" ht="13.5" customHeight="1">
      <c r="A776" s="1"/>
      <c r="B776" s="1"/>
    </row>
    <row r="777" ht="13.5" customHeight="1">
      <c r="A777" s="1"/>
      <c r="B777" s="1"/>
    </row>
    <row r="778" ht="13.5" customHeight="1">
      <c r="A778" s="1"/>
      <c r="B778" s="1"/>
    </row>
    <row r="779" ht="13.5" customHeight="1">
      <c r="A779" s="1"/>
      <c r="B779" s="1"/>
    </row>
    <row r="780" ht="13.5" customHeight="1">
      <c r="A780" s="1"/>
      <c r="B780" s="1"/>
    </row>
    <row r="781" ht="13.5" customHeight="1">
      <c r="A781" s="1"/>
      <c r="B781" s="1"/>
    </row>
    <row r="782" ht="13.5" customHeight="1">
      <c r="A782" s="1"/>
      <c r="B782" s="1"/>
    </row>
    <row r="783" ht="13.5" customHeight="1">
      <c r="A783" s="1"/>
      <c r="B783" s="1"/>
    </row>
    <row r="784" ht="13.5" customHeight="1">
      <c r="A784" s="1"/>
      <c r="B784" s="1"/>
    </row>
    <row r="785" ht="13.5" customHeight="1">
      <c r="A785" s="1"/>
      <c r="B785" s="1"/>
    </row>
    <row r="786" ht="13.5" customHeight="1">
      <c r="A786" s="1"/>
      <c r="B786" s="1"/>
    </row>
    <row r="787" ht="13.5" customHeight="1">
      <c r="A787" s="1"/>
      <c r="B787" s="1"/>
    </row>
    <row r="788" ht="13.5" customHeight="1">
      <c r="A788" s="1"/>
      <c r="B788" s="1"/>
    </row>
    <row r="789" ht="13.5" customHeight="1">
      <c r="A789" s="1"/>
      <c r="B789" s="1"/>
    </row>
    <row r="790" ht="13.5" customHeight="1">
      <c r="A790" s="1"/>
      <c r="B790" s="1"/>
    </row>
    <row r="791" ht="13.5" customHeight="1">
      <c r="A791" s="1"/>
      <c r="B791" s="1"/>
    </row>
    <row r="792" ht="13.5" customHeight="1">
      <c r="A792" s="1"/>
      <c r="B792" s="1"/>
    </row>
    <row r="793" ht="13.5" customHeight="1">
      <c r="A793" s="1"/>
      <c r="B793" s="1"/>
    </row>
    <row r="794" ht="13.5" customHeight="1">
      <c r="A794" s="1"/>
      <c r="B794" s="1"/>
    </row>
    <row r="795" ht="13.5" customHeight="1">
      <c r="A795" s="1"/>
      <c r="B795" s="1"/>
    </row>
    <row r="796" ht="13.5" customHeight="1">
      <c r="A796" s="1"/>
      <c r="B796" s="1"/>
    </row>
    <row r="797" ht="13.5" customHeight="1">
      <c r="A797" s="1"/>
      <c r="B797" s="1"/>
    </row>
    <row r="798" ht="13.5" customHeight="1">
      <c r="A798" s="1"/>
      <c r="B798" s="1"/>
    </row>
    <row r="799" ht="13.5" customHeight="1">
      <c r="A799" s="1"/>
      <c r="B799" s="1"/>
    </row>
    <row r="800" ht="13.5" customHeight="1">
      <c r="A800" s="1"/>
      <c r="B800" s="1"/>
    </row>
    <row r="801" ht="13.5" customHeight="1">
      <c r="A801" s="1"/>
      <c r="B801" s="1"/>
    </row>
    <row r="802" ht="13.5" customHeight="1">
      <c r="A802" s="1"/>
      <c r="B802" s="1"/>
    </row>
    <row r="803" ht="13.5" customHeight="1">
      <c r="A803" s="1"/>
      <c r="B803" s="1"/>
    </row>
    <row r="804" ht="13.5" customHeight="1">
      <c r="A804" s="1"/>
      <c r="B804" s="1"/>
    </row>
    <row r="805" ht="13.5" customHeight="1">
      <c r="A805" s="1"/>
      <c r="B805" s="1"/>
    </row>
    <row r="806" ht="13.5" customHeight="1">
      <c r="A806" s="1"/>
      <c r="B806" s="1"/>
    </row>
    <row r="807" ht="13.5" customHeight="1">
      <c r="A807" s="1"/>
      <c r="B807" s="1"/>
    </row>
    <row r="808" ht="13.5" customHeight="1">
      <c r="A808" s="1"/>
      <c r="B808" s="1"/>
    </row>
    <row r="809" ht="13.5" customHeight="1">
      <c r="A809" s="1"/>
      <c r="B809" s="1"/>
    </row>
    <row r="810" ht="13.5" customHeight="1">
      <c r="A810" s="1"/>
      <c r="B810" s="1"/>
    </row>
    <row r="811" ht="13.5" customHeight="1">
      <c r="A811" s="1"/>
      <c r="B811" s="1"/>
    </row>
    <row r="812" ht="13.5" customHeight="1">
      <c r="A812" s="1"/>
      <c r="B812" s="1"/>
    </row>
    <row r="813" ht="13.5" customHeight="1">
      <c r="A813" s="1"/>
      <c r="B813" s="1"/>
    </row>
    <row r="814" ht="13.5" customHeight="1">
      <c r="A814" s="1"/>
      <c r="B814" s="1"/>
    </row>
    <row r="815" ht="13.5" customHeight="1">
      <c r="A815" s="1"/>
      <c r="B815" s="1"/>
    </row>
    <row r="816" ht="13.5" customHeight="1">
      <c r="A816" s="1"/>
      <c r="B816" s="1"/>
    </row>
    <row r="817" ht="13.5" customHeight="1">
      <c r="A817" s="1"/>
      <c r="B817" s="1"/>
    </row>
    <row r="818" ht="13.5" customHeight="1">
      <c r="A818" s="1"/>
      <c r="B818" s="1"/>
    </row>
    <row r="819" ht="13.5" customHeight="1">
      <c r="A819" s="1"/>
      <c r="B819" s="1"/>
    </row>
    <row r="820" ht="13.5" customHeight="1">
      <c r="A820" s="1"/>
      <c r="B820" s="1"/>
    </row>
    <row r="821" ht="13.5" customHeight="1">
      <c r="A821" s="1"/>
      <c r="B821" s="1"/>
    </row>
    <row r="822" ht="13.5" customHeight="1">
      <c r="A822" s="1"/>
      <c r="B822" s="1"/>
    </row>
    <row r="823" ht="13.5" customHeight="1">
      <c r="A823" s="1"/>
      <c r="B823" s="1"/>
    </row>
    <row r="824" ht="13.5" customHeight="1">
      <c r="A824" s="1"/>
      <c r="B824" s="1"/>
    </row>
    <row r="825" ht="13.5" customHeight="1">
      <c r="A825" s="1"/>
      <c r="B825" s="1"/>
    </row>
    <row r="826" ht="13.5" customHeight="1">
      <c r="A826" s="1"/>
      <c r="B826" s="1"/>
    </row>
    <row r="827" ht="13.5" customHeight="1">
      <c r="A827" s="1"/>
      <c r="B827" s="1"/>
    </row>
    <row r="828" ht="13.5" customHeight="1">
      <c r="A828" s="1"/>
      <c r="B828" s="1"/>
    </row>
    <row r="829" ht="13.5" customHeight="1">
      <c r="A829" s="1"/>
      <c r="B829" s="1"/>
    </row>
    <row r="830" ht="13.5" customHeight="1">
      <c r="A830" s="1"/>
      <c r="B830" s="1"/>
    </row>
    <row r="831" ht="13.5" customHeight="1">
      <c r="A831" s="1"/>
      <c r="B831" s="1"/>
    </row>
    <row r="832" ht="13.5" customHeight="1">
      <c r="A832" s="1"/>
      <c r="B832" s="1"/>
    </row>
    <row r="833" ht="13.5" customHeight="1">
      <c r="A833" s="1"/>
      <c r="B833" s="1"/>
    </row>
    <row r="834" ht="13.5" customHeight="1">
      <c r="A834" s="1"/>
      <c r="B834" s="1"/>
    </row>
    <row r="835" ht="13.5" customHeight="1">
      <c r="A835" s="1"/>
      <c r="B835" s="1"/>
    </row>
    <row r="836" ht="13.5" customHeight="1">
      <c r="A836" s="1"/>
      <c r="B836" s="1"/>
    </row>
    <row r="837" ht="13.5" customHeight="1">
      <c r="A837" s="1"/>
      <c r="B837" s="1"/>
    </row>
    <row r="838" ht="13.5" customHeight="1">
      <c r="A838" s="1"/>
      <c r="B838" s="1"/>
    </row>
    <row r="839" ht="13.5" customHeight="1">
      <c r="A839" s="1"/>
      <c r="B839" s="1"/>
    </row>
    <row r="840" ht="13.5" customHeight="1">
      <c r="A840" s="1"/>
      <c r="B840" s="1"/>
    </row>
    <row r="841" ht="13.5" customHeight="1">
      <c r="A841" s="1"/>
      <c r="B841" s="1"/>
    </row>
    <row r="842" ht="13.5" customHeight="1">
      <c r="A842" s="1"/>
      <c r="B842" s="1"/>
    </row>
    <row r="843" ht="13.5" customHeight="1">
      <c r="A843" s="1"/>
      <c r="B843" s="1"/>
    </row>
    <row r="844" ht="13.5" customHeight="1">
      <c r="A844" s="1"/>
      <c r="B844" s="1"/>
    </row>
    <row r="845" ht="13.5" customHeight="1">
      <c r="A845" s="1"/>
      <c r="B845" s="1"/>
    </row>
    <row r="846" ht="13.5" customHeight="1">
      <c r="A846" s="1"/>
      <c r="B846" s="1"/>
    </row>
    <row r="847" ht="13.5" customHeight="1">
      <c r="A847" s="1"/>
      <c r="B847" s="1"/>
    </row>
    <row r="848" ht="13.5" customHeight="1">
      <c r="A848" s="1"/>
      <c r="B848" s="1"/>
    </row>
    <row r="849" ht="13.5" customHeight="1">
      <c r="A849" s="1"/>
      <c r="B849" s="1"/>
    </row>
    <row r="850" ht="13.5" customHeight="1">
      <c r="A850" s="1"/>
      <c r="B850" s="1"/>
    </row>
    <row r="851" ht="13.5" customHeight="1">
      <c r="A851" s="1"/>
      <c r="B851" s="1"/>
    </row>
    <row r="852" ht="13.5" customHeight="1">
      <c r="A852" s="1"/>
      <c r="B852" s="1"/>
    </row>
    <row r="853" ht="13.5" customHeight="1">
      <c r="A853" s="1"/>
      <c r="B853" s="1"/>
    </row>
    <row r="854" ht="13.5" customHeight="1">
      <c r="A854" s="1"/>
      <c r="B854" s="1"/>
    </row>
    <row r="855" ht="13.5" customHeight="1">
      <c r="A855" s="1"/>
      <c r="B855" s="1"/>
    </row>
    <row r="856" ht="13.5" customHeight="1">
      <c r="A856" s="1"/>
      <c r="B856" s="1"/>
    </row>
    <row r="857" ht="13.5" customHeight="1">
      <c r="A857" s="1"/>
      <c r="B857" s="1"/>
    </row>
    <row r="858" ht="13.5" customHeight="1">
      <c r="A858" s="1"/>
      <c r="B858" s="1"/>
    </row>
    <row r="859" ht="13.5" customHeight="1">
      <c r="A859" s="1"/>
      <c r="B859" s="1"/>
    </row>
    <row r="860" ht="13.5" customHeight="1">
      <c r="A860" s="1"/>
      <c r="B860" s="1"/>
    </row>
    <row r="861" ht="13.5" customHeight="1">
      <c r="A861" s="1"/>
      <c r="B861" s="1"/>
    </row>
    <row r="862" ht="13.5" customHeight="1">
      <c r="A862" s="1"/>
      <c r="B862" s="1"/>
    </row>
    <row r="863" ht="13.5" customHeight="1">
      <c r="A863" s="1"/>
      <c r="B863" s="1"/>
    </row>
    <row r="864" ht="13.5" customHeight="1">
      <c r="A864" s="1"/>
      <c r="B864" s="1"/>
    </row>
    <row r="865" ht="13.5" customHeight="1">
      <c r="A865" s="1"/>
      <c r="B865" s="1"/>
    </row>
    <row r="866" ht="13.5" customHeight="1">
      <c r="A866" s="1"/>
      <c r="B866" s="1"/>
    </row>
    <row r="867" ht="13.5" customHeight="1">
      <c r="A867" s="1"/>
      <c r="B867" s="1"/>
    </row>
    <row r="868" ht="13.5" customHeight="1">
      <c r="A868" s="1"/>
      <c r="B868" s="1"/>
    </row>
    <row r="869" ht="13.5" customHeight="1">
      <c r="A869" s="1"/>
      <c r="B869" s="1"/>
    </row>
    <row r="870" ht="13.5" customHeight="1">
      <c r="A870" s="1"/>
      <c r="B870" s="1"/>
    </row>
    <row r="871" ht="13.5" customHeight="1">
      <c r="A871" s="1"/>
      <c r="B871" s="1"/>
    </row>
    <row r="872" ht="13.5" customHeight="1">
      <c r="A872" s="1"/>
      <c r="B872" s="1"/>
    </row>
    <row r="873" ht="13.5" customHeight="1">
      <c r="A873" s="1"/>
      <c r="B873" s="1"/>
    </row>
    <row r="874" ht="13.5" customHeight="1">
      <c r="A874" s="1"/>
      <c r="B874" s="1"/>
    </row>
    <row r="875" ht="13.5" customHeight="1">
      <c r="A875" s="1"/>
      <c r="B875" s="1"/>
    </row>
    <row r="876" ht="13.5" customHeight="1">
      <c r="A876" s="1"/>
      <c r="B876" s="1"/>
    </row>
    <row r="877" ht="13.5" customHeight="1">
      <c r="A877" s="1"/>
      <c r="B877" s="1"/>
    </row>
    <row r="878" ht="13.5" customHeight="1">
      <c r="A878" s="1"/>
      <c r="B878" s="1"/>
    </row>
    <row r="879" ht="13.5" customHeight="1">
      <c r="A879" s="1"/>
      <c r="B879" s="1"/>
    </row>
    <row r="880" ht="13.5" customHeight="1">
      <c r="A880" s="1"/>
      <c r="B880" s="1"/>
    </row>
    <row r="881" ht="13.5" customHeight="1">
      <c r="A881" s="1"/>
      <c r="B881" s="1"/>
    </row>
    <row r="882" ht="13.5" customHeight="1">
      <c r="A882" s="1"/>
      <c r="B882" s="1"/>
    </row>
    <row r="883" ht="13.5" customHeight="1">
      <c r="A883" s="1"/>
      <c r="B883" s="1"/>
    </row>
    <row r="884" ht="13.5" customHeight="1">
      <c r="A884" s="1"/>
      <c r="B884" s="1"/>
    </row>
    <row r="885" ht="13.5" customHeight="1">
      <c r="A885" s="1"/>
      <c r="B885" s="1"/>
    </row>
    <row r="886" ht="13.5" customHeight="1">
      <c r="A886" s="1"/>
      <c r="B886" s="1"/>
    </row>
    <row r="887" ht="13.5" customHeight="1">
      <c r="A887" s="1"/>
      <c r="B887" s="1"/>
    </row>
    <row r="888" ht="13.5" customHeight="1">
      <c r="A888" s="1"/>
      <c r="B888" s="1"/>
    </row>
    <row r="889" ht="13.5" customHeight="1">
      <c r="A889" s="1"/>
      <c r="B889" s="1"/>
    </row>
    <row r="890" ht="13.5" customHeight="1">
      <c r="A890" s="1"/>
      <c r="B890" s="1"/>
    </row>
    <row r="891" ht="13.5" customHeight="1">
      <c r="A891" s="1"/>
      <c r="B891" s="1"/>
    </row>
    <row r="892" ht="13.5" customHeight="1">
      <c r="A892" s="1"/>
      <c r="B892" s="1"/>
    </row>
    <row r="893" ht="13.5" customHeight="1">
      <c r="A893" s="1"/>
      <c r="B893" s="1"/>
    </row>
    <row r="894" ht="13.5" customHeight="1">
      <c r="A894" s="1"/>
      <c r="B894" s="1"/>
    </row>
    <row r="895" ht="13.5" customHeight="1">
      <c r="A895" s="1"/>
      <c r="B895" s="1"/>
    </row>
    <row r="896" ht="13.5" customHeight="1">
      <c r="A896" s="1"/>
      <c r="B896" s="1"/>
    </row>
    <row r="897" ht="13.5" customHeight="1">
      <c r="A897" s="1"/>
      <c r="B897" s="1"/>
    </row>
    <row r="898" ht="13.5" customHeight="1">
      <c r="A898" s="1"/>
      <c r="B898" s="1"/>
    </row>
    <row r="899" ht="13.5" customHeight="1">
      <c r="A899" s="1"/>
      <c r="B899" s="1"/>
    </row>
    <row r="900" ht="13.5" customHeight="1">
      <c r="A900" s="1"/>
      <c r="B900" s="1"/>
    </row>
    <row r="901" ht="13.5" customHeight="1">
      <c r="A901" s="1"/>
      <c r="B901" s="1"/>
    </row>
    <row r="902" ht="13.5" customHeight="1">
      <c r="A902" s="1"/>
      <c r="B902" s="1"/>
    </row>
    <row r="903" ht="13.5" customHeight="1">
      <c r="A903" s="1"/>
      <c r="B903" s="1"/>
    </row>
    <row r="904" ht="13.5" customHeight="1">
      <c r="A904" s="1"/>
      <c r="B904" s="1"/>
    </row>
    <row r="905" ht="13.5" customHeight="1">
      <c r="A905" s="1"/>
      <c r="B905" s="1"/>
    </row>
    <row r="906" ht="13.5" customHeight="1">
      <c r="A906" s="1"/>
      <c r="B906" s="1"/>
    </row>
    <row r="907" ht="13.5" customHeight="1">
      <c r="A907" s="1"/>
      <c r="B907" s="1"/>
    </row>
    <row r="908" ht="13.5" customHeight="1">
      <c r="A908" s="1"/>
      <c r="B908" s="1"/>
    </row>
    <row r="909" ht="13.5" customHeight="1">
      <c r="A909" s="1"/>
      <c r="B909" s="1"/>
    </row>
    <row r="910" ht="13.5" customHeight="1">
      <c r="A910" s="1"/>
      <c r="B910" s="1"/>
    </row>
    <row r="911" ht="13.5" customHeight="1">
      <c r="A911" s="1"/>
      <c r="B911" s="1"/>
    </row>
    <row r="912" ht="13.5" customHeight="1">
      <c r="A912" s="1"/>
      <c r="B912" s="1"/>
    </row>
    <row r="913" ht="13.5" customHeight="1">
      <c r="A913" s="1"/>
      <c r="B913" s="1"/>
    </row>
    <row r="914" ht="13.5" customHeight="1">
      <c r="A914" s="1"/>
      <c r="B914" s="1"/>
    </row>
    <row r="915" ht="13.5" customHeight="1">
      <c r="A915" s="1"/>
      <c r="B915" s="1"/>
    </row>
    <row r="916" ht="13.5" customHeight="1">
      <c r="A916" s="1"/>
      <c r="B916" s="1"/>
    </row>
    <row r="917" ht="13.5" customHeight="1">
      <c r="A917" s="1"/>
      <c r="B917" s="1"/>
    </row>
    <row r="918" ht="13.5" customHeight="1">
      <c r="A918" s="1"/>
      <c r="B918" s="1"/>
    </row>
    <row r="919" ht="13.5" customHeight="1">
      <c r="A919" s="1"/>
      <c r="B919" s="1"/>
    </row>
    <row r="920" ht="13.5" customHeight="1">
      <c r="A920" s="1"/>
      <c r="B920" s="1"/>
    </row>
    <row r="921" ht="13.5" customHeight="1">
      <c r="A921" s="1"/>
      <c r="B921" s="1"/>
    </row>
    <row r="922" ht="13.5" customHeight="1">
      <c r="A922" s="1"/>
      <c r="B922" s="1"/>
    </row>
    <row r="923" ht="13.5" customHeight="1">
      <c r="A923" s="1"/>
      <c r="B923" s="1"/>
    </row>
    <row r="924" ht="13.5" customHeight="1">
      <c r="A924" s="1"/>
      <c r="B924" s="1"/>
    </row>
    <row r="925" ht="13.5" customHeight="1">
      <c r="A925" s="1"/>
      <c r="B925" s="1"/>
    </row>
    <row r="926" ht="13.5" customHeight="1">
      <c r="A926" s="1"/>
      <c r="B926" s="1"/>
    </row>
    <row r="927" ht="13.5" customHeight="1">
      <c r="A927" s="1"/>
      <c r="B927" s="1"/>
    </row>
    <row r="928" ht="13.5" customHeight="1">
      <c r="A928" s="1"/>
      <c r="B928" s="1"/>
    </row>
    <row r="929" ht="13.5" customHeight="1">
      <c r="A929" s="1"/>
      <c r="B929" s="1"/>
    </row>
    <row r="930" ht="13.5" customHeight="1">
      <c r="A930" s="1"/>
      <c r="B930" s="1"/>
    </row>
    <row r="931" ht="13.5" customHeight="1">
      <c r="A931" s="1"/>
      <c r="B931" s="1"/>
    </row>
    <row r="932" ht="13.5" customHeight="1">
      <c r="A932" s="1"/>
      <c r="B932" s="1"/>
    </row>
    <row r="933" ht="13.5" customHeight="1">
      <c r="A933" s="1"/>
      <c r="B933" s="1"/>
    </row>
    <row r="934" ht="13.5" customHeight="1">
      <c r="A934" s="1"/>
      <c r="B934" s="1"/>
    </row>
    <row r="935" ht="13.5" customHeight="1">
      <c r="A935" s="1"/>
      <c r="B935" s="1"/>
    </row>
    <row r="936" ht="13.5" customHeight="1">
      <c r="A936" s="1"/>
      <c r="B936" s="1"/>
    </row>
    <row r="937" ht="13.5" customHeight="1">
      <c r="A937" s="1"/>
      <c r="B937" s="1"/>
    </row>
    <row r="938" ht="13.5" customHeight="1">
      <c r="A938" s="1"/>
      <c r="B938" s="1"/>
    </row>
    <row r="939" ht="13.5" customHeight="1">
      <c r="A939" s="1"/>
      <c r="B939" s="1"/>
    </row>
    <row r="940" ht="13.5" customHeight="1">
      <c r="A940" s="1"/>
      <c r="B940" s="1"/>
    </row>
    <row r="941" ht="13.5" customHeight="1">
      <c r="A941" s="1"/>
      <c r="B941" s="1"/>
    </row>
    <row r="942" ht="13.5" customHeight="1">
      <c r="A942" s="1"/>
      <c r="B942" s="1"/>
    </row>
    <row r="943" ht="13.5" customHeight="1">
      <c r="A943" s="1"/>
      <c r="B943" s="1"/>
    </row>
    <row r="944" ht="13.5" customHeight="1">
      <c r="A944" s="1"/>
      <c r="B944" s="1"/>
    </row>
    <row r="945" ht="13.5" customHeight="1">
      <c r="A945" s="1"/>
      <c r="B945" s="1"/>
    </row>
    <row r="946" ht="13.5" customHeight="1">
      <c r="A946" s="1"/>
      <c r="B946" s="1"/>
    </row>
    <row r="947" ht="13.5" customHeight="1">
      <c r="A947" s="1"/>
      <c r="B947" s="1"/>
    </row>
    <row r="948" ht="13.5" customHeight="1">
      <c r="A948" s="1"/>
      <c r="B948" s="1"/>
    </row>
    <row r="949" ht="13.5" customHeight="1">
      <c r="A949" s="1"/>
      <c r="B949" s="1"/>
    </row>
    <row r="950" ht="13.5" customHeight="1">
      <c r="A950" s="1"/>
      <c r="B950" s="1"/>
    </row>
    <row r="951" ht="13.5" customHeight="1">
      <c r="A951" s="1"/>
      <c r="B951" s="1"/>
    </row>
    <row r="952" ht="13.5" customHeight="1">
      <c r="A952" s="1"/>
      <c r="B952" s="1"/>
    </row>
    <row r="953" ht="13.5" customHeight="1">
      <c r="A953" s="1"/>
      <c r="B953" s="1"/>
    </row>
    <row r="954" ht="13.5" customHeight="1">
      <c r="A954" s="1"/>
      <c r="B954" s="1"/>
    </row>
    <row r="955" ht="13.5" customHeight="1">
      <c r="A955" s="1"/>
      <c r="B955" s="1"/>
    </row>
    <row r="956" ht="13.5" customHeight="1">
      <c r="A956" s="1"/>
      <c r="B956" s="1"/>
    </row>
    <row r="957" ht="13.5" customHeight="1">
      <c r="A957" s="1"/>
      <c r="B957" s="1"/>
    </row>
    <row r="958" ht="13.5" customHeight="1">
      <c r="A958" s="1"/>
      <c r="B958" s="1"/>
    </row>
    <row r="959" ht="13.5" customHeight="1">
      <c r="A959" s="1"/>
      <c r="B959" s="1"/>
    </row>
    <row r="960" ht="13.5" customHeight="1">
      <c r="A960" s="1"/>
      <c r="B960" s="1"/>
    </row>
    <row r="961" ht="13.5" customHeight="1">
      <c r="A961" s="1"/>
      <c r="B961" s="1"/>
    </row>
    <row r="962" ht="13.5" customHeight="1">
      <c r="A962" s="1"/>
      <c r="B962" s="1"/>
    </row>
    <row r="963" ht="13.5" customHeight="1">
      <c r="A963" s="1"/>
      <c r="B963" s="1"/>
    </row>
    <row r="964" ht="13.5" customHeight="1">
      <c r="A964" s="1"/>
      <c r="B964" s="1"/>
    </row>
    <row r="965" ht="13.5" customHeight="1">
      <c r="A965" s="1"/>
      <c r="B965" s="1"/>
    </row>
    <row r="966" ht="13.5" customHeight="1">
      <c r="A966" s="1"/>
      <c r="B966" s="1"/>
    </row>
    <row r="967" ht="13.5" customHeight="1">
      <c r="A967" s="1"/>
      <c r="B967" s="1"/>
    </row>
    <row r="968" ht="13.5" customHeight="1">
      <c r="A968" s="1"/>
      <c r="B968" s="1"/>
    </row>
    <row r="969" ht="13.5" customHeight="1">
      <c r="A969" s="1"/>
      <c r="B969" s="1"/>
    </row>
    <row r="970" ht="13.5" customHeight="1">
      <c r="A970" s="1"/>
      <c r="B970" s="1"/>
    </row>
    <row r="971" ht="13.5" customHeight="1">
      <c r="A971" s="1"/>
      <c r="B971" s="1"/>
    </row>
    <row r="972" ht="13.5" customHeight="1">
      <c r="A972" s="1"/>
      <c r="B972" s="1"/>
    </row>
    <row r="973" ht="13.5" customHeight="1">
      <c r="A973" s="1"/>
      <c r="B973" s="1"/>
    </row>
    <row r="974" ht="13.5" customHeight="1">
      <c r="A974" s="1"/>
      <c r="B974" s="1"/>
    </row>
    <row r="975" ht="13.5" customHeight="1">
      <c r="A975" s="1"/>
      <c r="B975" s="1"/>
    </row>
    <row r="976" ht="13.5" customHeight="1">
      <c r="A976" s="1"/>
      <c r="B976" s="1"/>
    </row>
    <row r="977" ht="13.5" customHeight="1">
      <c r="A977" s="1"/>
      <c r="B977" s="1"/>
    </row>
    <row r="978" ht="13.5" customHeight="1">
      <c r="A978" s="1"/>
      <c r="B978" s="1"/>
    </row>
    <row r="979" ht="13.5" customHeight="1">
      <c r="A979" s="1"/>
      <c r="B979" s="1"/>
    </row>
    <row r="980" ht="13.5" customHeight="1">
      <c r="A980" s="1"/>
      <c r="B980" s="1"/>
    </row>
    <row r="981" ht="13.5" customHeight="1">
      <c r="A981" s="1"/>
      <c r="B981" s="1"/>
    </row>
    <row r="982" ht="13.5" customHeight="1">
      <c r="A982" s="1"/>
      <c r="B982" s="1"/>
    </row>
    <row r="983" ht="13.5" customHeight="1">
      <c r="A983" s="1"/>
      <c r="B983" s="1"/>
    </row>
    <row r="984" ht="13.5" customHeight="1">
      <c r="A984" s="1"/>
      <c r="B984" s="1"/>
    </row>
    <row r="985" ht="13.5" customHeight="1">
      <c r="A985" s="1"/>
      <c r="B985" s="1"/>
    </row>
    <row r="986" ht="13.5" customHeight="1">
      <c r="A986" s="1"/>
      <c r="B986" s="1"/>
    </row>
    <row r="987" ht="13.5" customHeight="1">
      <c r="A987" s="1"/>
      <c r="B987" s="1"/>
    </row>
    <row r="988" ht="13.5" customHeight="1">
      <c r="A988" s="1"/>
      <c r="B988" s="1"/>
    </row>
    <row r="989" ht="13.5" customHeight="1">
      <c r="A989" s="1"/>
      <c r="B989" s="1"/>
    </row>
    <row r="990" ht="13.5" customHeight="1">
      <c r="A990" s="1"/>
      <c r="B990" s="1"/>
    </row>
    <row r="991" ht="13.5" customHeight="1">
      <c r="A991" s="1"/>
      <c r="B991" s="1"/>
    </row>
    <row r="992" ht="13.5" customHeight="1">
      <c r="A992" s="1"/>
      <c r="B992" s="1"/>
    </row>
    <row r="993" ht="13.5" customHeight="1">
      <c r="A993" s="1"/>
      <c r="B993" s="1"/>
    </row>
    <row r="994" ht="13.5" customHeight="1">
      <c r="A994" s="1"/>
      <c r="B994" s="1"/>
    </row>
    <row r="995" ht="13.5" customHeight="1">
      <c r="A995" s="1"/>
      <c r="B995" s="1"/>
    </row>
    <row r="996" ht="13.5" customHeight="1">
      <c r="A996" s="1"/>
      <c r="B996" s="1"/>
    </row>
    <row r="997" ht="13.5" customHeight="1">
      <c r="A997" s="1"/>
      <c r="B997" s="1"/>
    </row>
    <row r="998" ht="13.5" customHeight="1">
      <c r="A998" s="1"/>
      <c r="B998" s="1"/>
    </row>
    <row r="999" ht="13.5" customHeight="1">
      <c r="A999" s="1"/>
      <c r="B999" s="1"/>
    </row>
    <row r="1000" ht="13.5" customHeight="1">
      <c r="A1000" s="1"/>
      <c r="B1000" s="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5.25"/>
    <col customWidth="1" min="2" max="26" width="7.75"/>
  </cols>
  <sheetData>
    <row r="1" ht="13.5" customHeight="1">
      <c r="A1" s="1" t="s">
        <v>138</v>
      </c>
      <c r="B1" s="17">
        <v>50.0</v>
      </c>
      <c r="C1" s="19">
        <f t="shared" ref="C1:L1" si="1">B1/2</f>
        <v>25</v>
      </c>
      <c r="D1" s="19">
        <f t="shared" si="1"/>
        <v>12.5</v>
      </c>
      <c r="E1" s="19">
        <f t="shared" si="1"/>
        <v>6.25</v>
      </c>
      <c r="F1" s="19">
        <f t="shared" si="1"/>
        <v>3.125</v>
      </c>
      <c r="G1" s="19">
        <f t="shared" si="1"/>
        <v>1.5625</v>
      </c>
      <c r="H1" s="19">
        <f t="shared" si="1"/>
        <v>0.78125</v>
      </c>
      <c r="I1" s="19">
        <f t="shared" si="1"/>
        <v>0.390625</v>
      </c>
      <c r="J1" s="19">
        <f t="shared" si="1"/>
        <v>0.1953125</v>
      </c>
      <c r="K1" s="19">
        <f t="shared" si="1"/>
        <v>0.09765625</v>
      </c>
      <c r="L1" s="19">
        <f t="shared" si="1"/>
        <v>0.048828125</v>
      </c>
      <c r="M1" s="19">
        <v>0.0</v>
      </c>
    </row>
    <row r="2" ht="13.5" customHeight="1">
      <c r="A2" s="1" t="s">
        <v>19</v>
      </c>
      <c r="B2" s="6">
        <v>248377.0</v>
      </c>
      <c r="C2" s="6">
        <v>208179.0</v>
      </c>
      <c r="D2" s="6">
        <v>153542.0</v>
      </c>
      <c r="E2" s="6">
        <v>96800.0</v>
      </c>
      <c r="F2" s="6">
        <v>54999.0</v>
      </c>
      <c r="G2" s="6">
        <v>29564.0</v>
      </c>
      <c r="H2" s="6">
        <v>15575.0</v>
      </c>
      <c r="I2" s="6">
        <v>8099.0</v>
      </c>
      <c r="J2" s="6">
        <v>4086.0</v>
      </c>
      <c r="K2" s="6">
        <v>2089.0</v>
      </c>
      <c r="L2" s="6">
        <v>1074.0</v>
      </c>
      <c r="M2" s="6">
        <v>28.0</v>
      </c>
      <c r="O2" s="3" t="s">
        <v>139</v>
      </c>
    </row>
    <row r="3" ht="13.5" customHeight="1">
      <c r="A3" s="1" t="s">
        <v>21</v>
      </c>
      <c r="B3" s="6">
        <v>247699.0</v>
      </c>
      <c r="C3" s="6">
        <v>208215.0</v>
      </c>
      <c r="D3" s="6">
        <v>152744.0</v>
      </c>
      <c r="E3" s="6">
        <v>96892.0</v>
      </c>
      <c r="F3" s="6">
        <v>55114.0</v>
      </c>
      <c r="G3" s="6">
        <v>29791.0</v>
      </c>
      <c r="H3" s="6">
        <v>15589.0</v>
      </c>
      <c r="I3" s="6">
        <v>7951.0</v>
      </c>
      <c r="J3" s="6">
        <v>4165.0</v>
      </c>
      <c r="K3" s="6">
        <v>2131.0</v>
      </c>
      <c r="L3" s="6">
        <v>1101.0</v>
      </c>
      <c r="M3" s="6">
        <v>28.0</v>
      </c>
      <c r="O3" s="3" t="s">
        <v>22</v>
      </c>
    </row>
    <row r="4" ht="13.5" customHeight="1">
      <c r="A4" s="1" t="s">
        <v>23</v>
      </c>
      <c r="B4" s="6">
        <v>248025.0</v>
      </c>
      <c r="C4" s="6">
        <v>207939.0</v>
      </c>
      <c r="D4" s="6">
        <v>153065.0</v>
      </c>
      <c r="E4" s="6">
        <v>96678.0</v>
      </c>
      <c r="F4" s="6">
        <v>55264.0</v>
      </c>
      <c r="G4" s="6">
        <v>29996.0</v>
      </c>
      <c r="H4" s="6">
        <v>15646.0</v>
      </c>
      <c r="I4" s="6">
        <v>8171.0</v>
      </c>
      <c r="J4" s="6">
        <v>4187.0</v>
      </c>
      <c r="K4" s="6">
        <v>2152.0</v>
      </c>
      <c r="L4" s="6">
        <v>1109.0</v>
      </c>
      <c r="M4" s="6">
        <v>27.0</v>
      </c>
    </row>
    <row r="5" ht="13.5" customHeight="1">
      <c r="A5" s="1" t="s">
        <v>24</v>
      </c>
      <c r="B5" s="6">
        <v>247747.0</v>
      </c>
      <c r="C5" s="6">
        <v>208483.0</v>
      </c>
      <c r="D5" s="6">
        <v>149973.0</v>
      </c>
      <c r="E5" s="6">
        <v>95823.0</v>
      </c>
      <c r="F5" s="6">
        <v>54144.0</v>
      </c>
      <c r="G5" s="6">
        <v>29311.0</v>
      </c>
      <c r="H5" s="6">
        <v>15593.0</v>
      </c>
      <c r="I5" s="6">
        <v>8159.0</v>
      </c>
      <c r="J5" s="6">
        <v>4202.0</v>
      </c>
      <c r="K5" s="6">
        <v>2072.0</v>
      </c>
      <c r="L5" s="6">
        <v>1089.0</v>
      </c>
      <c r="M5" s="6">
        <v>26.0</v>
      </c>
      <c r="O5" s="9" t="s">
        <v>140</v>
      </c>
    </row>
    <row r="6" ht="13.5" customHeight="1">
      <c r="A6" s="1" t="s">
        <v>26</v>
      </c>
      <c r="B6" s="7">
        <f t="shared" ref="B6:M6" si="2">AVERAGE(B2:B5)</f>
        <v>247962</v>
      </c>
      <c r="C6" s="7">
        <f t="shared" si="2"/>
        <v>208204</v>
      </c>
      <c r="D6" s="7">
        <f t="shared" si="2"/>
        <v>152331</v>
      </c>
      <c r="E6" s="7">
        <f t="shared" si="2"/>
        <v>96548.25</v>
      </c>
      <c r="F6" s="7">
        <f t="shared" si="2"/>
        <v>54880.25</v>
      </c>
      <c r="G6" s="7">
        <f t="shared" si="2"/>
        <v>29665.5</v>
      </c>
      <c r="H6" s="7">
        <f t="shared" si="2"/>
        <v>15600.75</v>
      </c>
      <c r="I6" s="7">
        <f t="shared" si="2"/>
        <v>8095</v>
      </c>
      <c r="J6" s="7">
        <f t="shared" si="2"/>
        <v>4160</v>
      </c>
      <c r="K6" s="7">
        <f t="shared" si="2"/>
        <v>2111</v>
      </c>
      <c r="L6" s="7">
        <f t="shared" si="2"/>
        <v>1093.25</v>
      </c>
      <c r="M6" s="7">
        <f t="shared" si="2"/>
        <v>27.25</v>
      </c>
    </row>
    <row r="7" ht="13.5" customHeight="1">
      <c r="A7" s="1" t="s">
        <v>134</v>
      </c>
      <c r="B7" s="7">
        <f t="shared" ref="B7:M7" si="3">STDEV(B2:B5)</f>
        <v>311.7627303</v>
      </c>
      <c r="C7" s="7">
        <f t="shared" si="3"/>
        <v>222.7195546</v>
      </c>
      <c r="D7" s="7">
        <f t="shared" si="3"/>
        <v>1605.823776</v>
      </c>
      <c r="E7" s="7">
        <f t="shared" si="3"/>
        <v>491.380623</v>
      </c>
      <c r="F7" s="7">
        <f t="shared" si="3"/>
        <v>502.6823881</v>
      </c>
      <c r="G7" s="7">
        <f t="shared" si="3"/>
        <v>294.9310654</v>
      </c>
      <c r="H7" s="7">
        <f t="shared" si="3"/>
        <v>31.13813311</v>
      </c>
      <c r="I7" s="7">
        <f t="shared" si="3"/>
        <v>101.0346475</v>
      </c>
      <c r="J7" s="7">
        <f t="shared" si="3"/>
        <v>51.6204094</v>
      </c>
      <c r="K7" s="7">
        <f t="shared" si="3"/>
        <v>36.90528417</v>
      </c>
      <c r="L7" s="7">
        <f t="shared" si="3"/>
        <v>15.23975065</v>
      </c>
      <c r="M7" s="7">
        <f t="shared" si="3"/>
        <v>0.9574271078</v>
      </c>
    </row>
    <row r="8" ht="13.5" customHeight="1">
      <c r="A8" s="1"/>
    </row>
    <row r="9" ht="13.5" customHeight="1">
      <c r="A9" s="1"/>
    </row>
    <row r="10" ht="13.5" customHeight="1">
      <c r="A10" s="1"/>
    </row>
    <row r="11" ht="13.5" customHeight="1">
      <c r="A11" s="1"/>
      <c r="Q11" s="9" t="s">
        <v>141</v>
      </c>
    </row>
    <row r="12" ht="13.5" customHeight="1">
      <c r="A12" s="1"/>
      <c r="Q12" s="9" t="s">
        <v>142</v>
      </c>
    </row>
    <row r="13" ht="13.5" customHeight="1">
      <c r="A13" s="1"/>
      <c r="Q13" s="9" t="s">
        <v>143</v>
      </c>
    </row>
    <row r="14" ht="13.5" customHeight="1">
      <c r="A14" s="1"/>
      <c r="Q14" s="9" t="s">
        <v>144</v>
      </c>
    </row>
    <row r="15" ht="13.5" customHeight="1">
      <c r="A15" s="1"/>
      <c r="Q15" s="9" t="s">
        <v>145</v>
      </c>
    </row>
    <row r="16" ht="13.5" customHeight="1">
      <c r="A16" s="1"/>
    </row>
    <row r="17" ht="13.5" customHeight="1">
      <c r="A17" s="1"/>
    </row>
    <row r="18" ht="13.5" customHeight="1">
      <c r="A18" s="1"/>
    </row>
    <row r="19" ht="13.5" customHeight="1">
      <c r="A19" s="1"/>
    </row>
    <row r="20" ht="13.5" customHeight="1">
      <c r="A20" s="1"/>
    </row>
    <row r="21" ht="13.5" customHeight="1">
      <c r="A21" s="1"/>
    </row>
    <row r="22" ht="13.5" customHeight="1">
      <c r="A22" s="1"/>
    </row>
    <row r="23" ht="13.5" customHeight="1">
      <c r="A23" s="1"/>
    </row>
    <row r="24" ht="13.5" customHeight="1">
      <c r="A24" s="1"/>
    </row>
    <row r="25" ht="13.5" customHeight="1">
      <c r="A25" s="1"/>
    </row>
    <row r="26" ht="13.5" customHeight="1">
      <c r="A26" s="5" t="s">
        <v>119</v>
      </c>
      <c r="B26" s="17">
        <v>50.0</v>
      </c>
      <c r="C26" s="19">
        <f t="shared" ref="C26:L26" si="4">B26/2</f>
        <v>25</v>
      </c>
      <c r="D26" s="19">
        <f t="shared" si="4"/>
        <v>12.5</v>
      </c>
      <c r="E26" s="19">
        <f t="shared" si="4"/>
        <v>6.25</v>
      </c>
      <c r="F26" s="19">
        <f t="shared" si="4"/>
        <v>3.125</v>
      </c>
      <c r="G26" s="19">
        <f t="shared" si="4"/>
        <v>1.5625</v>
      </c>
      <c r="H26" s="19">
        <f t="shared" si="4"/>
        <v>0.78125</v>
      </c>
      <c r="I26" s="19">
        <f t="shared" si="4"/>
        <v>0.390625</v>
      </c>
      <c r="J26" s="19">
        <f t="shared" si="4"/>
        <v>0.1953125</v>
      </c>
      <c r="K26" s="19">
        <f t="shared" si="4"/>
        <v>0.09765625</v>
      </c>
      <c r="L26" s="19">
        <f t="shared" si="4"/>
        <v>0.048828125</v>
      </c>
    </row>
    <row r="27" ht="13.5" customHeight="1">
      <c r="A27" s="1" t="s">
        <v>147</v>
      </c>
      <c r="B27" s="7">
        <f t="shared" ref="B27:L27" si="5">IF(ISNUMBER(B6),B1/B6,"---")</f>
        <v>0.0002016438003</v>
      </c>
      <c r="C27" s="7">
        <f t="shared" si="5"/>
        <v>0.0001200745423</v>
      </c>
      <c r="D27" s="7">
        <f t="shared" si="5"/>
        <v>0.00008205814969</v>
      </c>
      <c r="E27" s="7">
        <f t="shared" si="5"/>
        <v>0.00006473447214</v>
      </c>
      <c r="F27" s="7">
        <f t="shared" si="5"/>
        <v>0.00005694216043</v>
      </c>
      <c r="G27" s="7">
        <f t="shared" si="5"/>
        <v>0.00005267061064</v>
      </c>
      <c r="H27" s="7">
        <f t="shared" si="5"/>
        <v>0.00005007772062</v>
      </c>
      <c r="I27" s="7">
        <f t="shared" si="5"/>
        <v>0.00004825509574</v>
      </c>
      <c r="J27" s="7">
        <f t="shared" si="5"/>
        <v>0.00004695012019</v>
      </c>
      <c r="K27" s="7">
        <f t="shared" si="5"/>
        <v>0.00004626065846</v>
      </c>
      <c r="L27" s="7">
        <f t="shared" si="5"/>
        <v>0.00004466327464</v>
      </c>
    </row>
    <row r="28" ht="13.5" customHeight="1">
      <c r="A28" s="1" t="s">
        <v>148</v>
      </c>
      <c r="B28" s="21"/>
      <c r="C28" s="7">
        <f>AVERAGE(C27:G27)</f>
        <v>0.00007529598704</v>
      </c>
      <c r="D28" s="21"/>
      <c r="E28" s="21"/>
      <c r="F28" s="21"/>
      <c r="G28" s="21"/>
      <c r="H28" s="21"/>
    </row>
    <row r="29" ht="13.5" customHeight="1">
      <c r="A29" s="1"/>
      <c r="B29" s="21"/>
      <c r="C29" s="22" t="s">
        <v>149</v>
      </c>
      <c r="D29" s="21"/>
      <c r="E29" s="21"/>
      <c r="F29" s="21"/>
      <c r="G29" s="21"/>
      <c r="H29" s="21"/>
    </row>
    <row r="30" ht="13.5" customHeight="1">
      <c r="A30" s="1"/>
      <c r="B30" s="21"/>
      <c r="C30" s="22" t="s">
        <v>150</v>
      </c>
      <c r="D30" s="21"/>
      <c r="E30" s="21"/>
      <c r="F30" s="21"/>
      <c r="G30" s="21"/>
      <c r="H30" s="21"/>
    </row>
    <row r="31" ht="13.5" customHeight="1">
      <c r="A31" s="1"/>
      <c r="B31" s="21"/>
      <c r="C31" s="21"/>
      <c r="D31" s="21"/>
      <c r="E31" s="21"/>
      <c r="F31" s="21"/>
      <c r="G31" s="21"/>
      <c r="H31" s="21"/>
    </row>
    <row r="32" ht="13.5" customHeight="1">
      <c r="A32" s="1"/>
      <c r="B32" s="21"/>
      <c r="D32" s="21"/>
      <c r="E32" s="21"/>
      <c r="F32" s="21"/>
      <c r="G32" s="21"/>
      <c r="H32" s="21"/>
    </row>
    <row r="33" ht="13.5" customHeight="1">
      <c r="A33" s="1"/>
    </row>
    <row r="34" ht="13.5" customHeight="1">
      <c r="A34" s="1"/>
    </row>
    <row r="35" ht="13.5" customHeight="1">
      <c r="A35" s="1"/>
    </row>
    <row r="36" ht="13.5" customHeight="1">
      <c r="A36" s="1"/>
    </row>
    <row r="37" ht="13.5" customHeight="1">
      <c r="A37" s="1"/>
    </row>
    <row r="38" ht="13.5" customHeight="1">
      <c r="A38" s="1"/>
    </row>
    <row r="39" ht="13.5" customHeight="1">
      <c r="A39" s="1"/>
    </row>
    <row r="40" ht="13.5" customHeight="1">
      <c r="A40" s="1"/>
    </row>
    <row r="41" ht="13.5" customHeight="1">
      <c r="A41" s="1"/>
    </row>
    <row r="42" ht="13.5" customHeight="1">
      <c r="A42" s="1"/>
    </row>
    <row r="43" ht="13.5" customHeight="1">
      <c r="A43" s="1"/>
    </row>
    <row r="44" ht="13.5" customHeight="1">
      <c r="A44" s="1"/>
    </row>
    <row r="45" ht="13.5" customHeight="1">
      <c r="A45" s="1"/>
    </row>
    <row r="46" ht="13.5" customHeight="1">
      <c r="A46" s="1"/>
    </row>
    <row r="47" ht="13.5" customHeight="1">
      <c r="A47" s="1"/>
    </row>
    <row r="48" ht="13.5" customHeight="1">
      <c r="A48" s="1"/>
    </row>
    <row r="49" ht="13.5" customHeight="1">
      <c r="A49" s="1"/>
    </row>
    <row r="50" ht="13.5" customHeight="1">
      <c r="A50" s="1"/>
    </row>
    <row r="51" ht="13.5" customHeight="1">
      <c r="A51" s="1"/>
    </row>
    <row r="52" ht="13.5" customHeight="1">
      <c r="A52" s="1"/>
    </row>
    <row r="53" ht="13.5" customHeight="1">
      <c r="A53" s="1"/>
    </row>
    <row r="54" ht="13.5" customHeight="1">
      <c r="A54" s="1"/>
    </row>
    <row r="55" ht="13.5" customHeight="1">
      <c r="A55" s="1"/>
    </row>
    <row r="56" ht="13.5" customHeight="1">
      <c r="A56" s="1"/>
    </row>
    <row r="57" ht="13.5" customHeight="1">
      <c r="A57" s="1"/>
    </row>
    <row r="58" ht="13.5" customHeight="1">
      <c r="A58" s="1"/>
    </row>
    <row r="59" ht="13.5" customHeight="1">
      <c r="A59" s="1"/>
    </row>
    <row r="60" ht="13.5" customHeight="1">
      <c r="A60" s="1"/>
    </row>
    <row r="61" ht="13.5" customHeight="1">
      <c r="A61" s="1"/>
    </row>
    <row r="62" ht="13.5" customHeight="1">
      <c r="A62" s="1"/>
    </row>
    <row r="63" ht="13.5" customHeight="1">
      <c r="A63" s="1"/>
    </row>
    <row r="64" ht="13.5" customHeight="1">
      <c r="A64" s="1"/>
    </row>
    <row r="65" ht="13.5" customHeight="1">
      <c r="A65" s="1"/>
    </row>
    <row r="66" ht="13.5" customHeight="1">
      <c r="A66" s="1"/>
    </row>
    <row r="67" ht="13.5" customHeight="1">
      <c r="A67" s="1"/>
    </row>
    <row r="68" ht="13.5" customHeight="1">
      <c r="A68" s="1"/>
    </row>
    <row r="69" ht="13.5" customHeight="1">
      <c r="A69" s="1"/>
    </row>
    <row r="70" ht="13.5" customHeight="1">
      <c r="A70" s="1"/>
    </row>
    <row r="71" ht="13.5" customHeight="1">
      <c r="A71" s="1"/>
    </row>
    <row r="72" ht="13.5" customHeight="1">
      <c r="A72" s="1"/>
    </row>
    <row r="73" ht="13.5" customHeight="1">
      <c r="A73" s="1"/>
    </row>
    <row r="74" ht="13.5" customHeight="1">
      <c r="A74" s="1"/>
    </row>
    <row r="75" ht="13.5" customHeight="1">
      <c r="A75" s="1"/>
    </row>
    <row r="76" ht="13.5" customHeight="1">
      <c r="A76" s="1"/>
    </row>
    <row r="77" ht="13.5" customHeight="1">
      <c r="A77" s="1"/>
    </row>
    <row r="78" ht="13.5" customHeight="1">
      <c r="A78" s="1"/>
    </row>
    <row r="79" ht="13.5" customHeight="1">
      <c r="A79" s="1"/>
    </row>
    <row r="80" ht="13.5" customHeight="1">
      <c r="A80" s="1"/>
    </row>
    <row r="81" ht="13.5" customHeight="1">
      <c r="A81" s="1"/>
    </row>
    <row r="82" ht="13.5" customHeight="1">
      <c r="A82" s="1"/>
    </row>
    <row r="83" ht="13.5" customHeight="1">
      <c r="A83" s="1"/>
    </row>
    <row r="84" ht="13.5" customHeight="1">
      <c r="A84" s="1"/>
    </row>
    <row r="85" ht="13.5" customHeight="1">
      <c r="A85" s="1"/>
    </row>
    <row r="86" ht="13.5" customHeight="1">
      <c r="A86" s="1"/>
    </row>
    <row r="87" ht="13.5" customHeight="1">
      <c r="A87" s="1"/>
    </row>
    <row r="88" ht="13.5" customHeight="1">
      <c r="A88" s="1"/>
    </row>
    <row r="89" ht="13.5" customHeight="1">
      <c r="A89" s="1"/>
    </row>
    <row r="90" ht="13.5" customHeight="1">
      <c r="A90" s="1"/>
    </row>
    <row r="91" ht="13.5" customHeight="1">
      <c r="A91" s="1"/>
    </row>
    <row r="92" ht="13.5" customHeight="1">
      <c r="A92" s="1"/>
    </row>
    <row r="93" ht="13.5" customHeight="1">
      <c r="A93" s="1"/>
    </row>
    <row r="94" ht="13.5" customHeight="1">
      <c r="A94" s="1"/>
    </row>
    <row r="95" ht="13.5" customHeight="1">
      <c r="A95" s="1"/>
    </row>
    <row r="96" ht="13.5" customHeight="1">
      <c r="A96" s="1"/>
    </row>
    <row r="97" ht="13.5" customHeight="1">
      <c r="A97" s="1"/>
    </row>
    <row r="98" ht="13.5" customHeight="1">
      <c r="A98" s="1"/>
    </row>
    <row r="99" ht="13.5" customHeight="1">
      <c r="A99" s="1"/>
    </row>
    <row r="100" ht="13.5" customHeight="1">
      <c r="A100" s="1"/>
    </row>
    <row r="101" ht="13.5" customHeight="1">
      <c r="A101" s="1"/>
    </row>
    <row r="102" ht="13.5" customHeight="1">
      <c r="A102" s="1"/>
    </row>
    <row r="103" ht="13.5" customHeight="1">
      <c r="A103" s="1"/>
    </row>
    <row r="104" ht="13.5" customHeight="1">
      <c r="A104" s="1"/>
    </row>
    <row r="105" ht="13.5" customHeight="1">
      <c r="A105" s="1"/>
    </row>
    <row r="106" ht="13.5" customHeight="1">
      <c r="A106" s="1"/>
    </row>
    <row r="107" ht="13.5" customHeight="1">
      <c r="A107" s="1"/>
    </row>
    <row r="108" ht="13.5" customHeight="1">
      <c r="A108" s="1"/>
    </row>
    <row r="109" ht="13.5" customHeight="1">
      <c r="A109" s="1"/>
    </row>
    <row r="110" ht="13.5" customHeight="1">
      <c r="A110" s="1"/>
    </row>
    <row r="111" ht="13.5" customHeight="1">
      <c r="A111" s="1"/>
    </row>
    <row r="112" ht="13.5" customHeight="1">
      <c r="A112" s="1"/>
    </row>
    <row r="113" ht="13.5" customHeight="1">
      <c r="A113" s="1"/>
    </row>
    <row r="114" ht="13.5" customHeight="1">
      <c r="A114" s="1"/>
    </row>
    <row r="115" ht="13.5" customHeight="1">
      <c r="A115" s="1"/>
    </row>
    <row r="116" ht="13.5" customHeight="1">
      <c r="A116" s="1"/>
    </row>
    <row r="117" ht="13.5" customHeight="1">
      <c r="A117" s="1"/>
    </row>
    <row r="118" ht="13.5" customHeight="1">
      <c r="A118" s="1"/>
    </row>
    <row r="119" ht="13.5" customHeight="1">
      <c r="A119" s="1"/>
    </row>
    <row r="120" ht="13.5" customHeight="1">
      <c r="A120" s="1"/>
    </row>
    <row r="121" ht="13.5" customHeight="1">
      <c r="A121" s="1"/>
    </row>
    <row r="122" ht="13.5" customHeight="1">
      <c r="A122" s="1"/>
    </row>
    <row r="123" ht="13.5" customHeight="1">
      <c r="A123" s="1"/>
    </row>
    <row r="124" ht="13.5" customHeight="1">
      <c r="A124" s="1"/>
    </row>
    <row r="125" ht="13.5" customHeight="1">
      <c r="A125" s="1"/>
    </row>
    <row r="126" ht="13.5" customHeight="1">
      <c r="A126" s="1"/>
    </row>
    <row r="127" ht="13.5" customHeight="1">
      <c r="A127" s="1"/>
    </row>
    <row r="128" ht="13.5" customHeight="1">
      <c r="A128" s="1"/>
    </row>
    <row r="129" ht="13.5" customHeight="1">
      <c r="A129" s="1"/>
    </row>
    <row r="130" ht="13.5" customHeight="1">
      <c r="A130" s="1"/>
    </row>
    <row r="131" ht="13.5" customHeight="1">
      <c r="A131" s="1"/>
    </row>
    <row r="132" ht="13.5" customHeight="1">
      <c r="A132" s="1"/>
    </row>
    <row r="133" ht="13.5" customHeight="1">
      <c r="A133" s="1"/>
    </row>
    <row r="134" ht="13.5" customHeight="1">
      <c r="A134" s="1"/>
    </row>
    <row r="135" ht="13.5" customHeight="1">
      <c r="A135" s="1"/>
    </row>
    <row r="136" ht="13.5" customHeight="1">
      <c r="A136" s="1"/>
    </row>
    <row r="137" ht="13.5" customHeight="1">
      <c r="A137" s="1"/>
    </row>
    <row r="138" ht="13.5" customHeight="1">
      <c r="A138" s="1"/>
    </row>
    <row r="139" ht="13.5" customHeight="1">
      <c r="A139" s="1"/>
    </row>
    <row r="140" ht="13.5" customHeight="1">
      <c r="A140" s="1"/>
    </row>
    <row r="141" ht="13.5" customHeight="1">
      <c r="A141" s="1"/>
    </row>
    <row r="142" ht="13.5" customHeight="1">
      <c r="A142" s="1"/>
    </row>
    <row r="143" ht="13.5" customHeight="1">
      <c r="A143" s="1"/>
    </row>
    <row r="144" ht="13.5" customHeight="1">
      <c r="A144" s="1"/>
    </row>
    <row r="145" ht="13.5" customHeight="1">
      <c r="A145" s="1"/>
    </row>
    <row r="146" ht="13.5" customHeight="1">
      <c r="A146" s="1"/>
    </row>
    <row r="147" ht="13.5" customHeight="1">
      <c r="A147" s="1"/>
    </row>
    <row r="148" ht="13.5" customHeight="1">
      <c r="A148" s="1"/>
    </row>
    <row r="149" ht="13.5" customHeight="1">
      <c r="A149" s="1"/>
    </row>
    <row r="150" ht="13.5" customHeight="1">
      <c r="A150" s="1"/>
    </row>
    <row r="151" ht="13.5" customHeight="1">
      <c r="A151" s="1"/>
    </row>
    <row r="152" ht="13.5" customHeight="1">
      <c r="A152" s="1"/>
    </row>
    <row r="153" ht="13.5" customHeight="1">
      <c r="A153" s="1"/>
    </row>
    <row r="154" ht="13.5" customHeight="1">
      <c r="A154" s="1"/>
    </row>
    <row r="155" ht="13.5" customHeight="1">
      <c r="A155" s="1"/>
    </row>
    <row r="156" ht="13.5" customHeight="1">
      <c r="A156" s="1"/>
    </row>
    <row r="157" ht="13.5" customHeight="1">
      <c r="A157" s="1"/>
    </row>
    <row r="158" ht="13.5" customHeight="1">
      <c r="A158" s="1"/>
    </row>
    <row r="159" ht="13.5" customHeight="1">
      <c r="A159" s="1"/>
    </row>
    <row r="160" ht="13.5" customHeight="1">
      <c r="A160" s="1"/>
    </row>
    <row r="161" ht="13.5" customHeight="1">
      <c r="A161" s="1"/>
    </row>
    <row r="162" ht="13.5" customHeight="1">
      <c r="A162" s="1"/>
    </row>
    <row r="163" ht="13.5" customHeight="1">
      <c r="A163" s="1"/>
    </row>
    <row r="164" ht="13.5" customHeight="1">
      <c r="A164" s="1"/>
    </row>
    <row r="165" ht="13.5" customHeight="1">
      <c r="A165" s="1"/>
    </row>
    <row r="166" ht="13.5" customHeight="1">
      <c r="A166" s="1"/>
    </row>
    <row r="167" ht="13.5" customHeight="1">
      <c r="A167" s="1"/>
    </row>
    <row r="168" ht="13.5" customHeight="1">
      <c r="A168" s="1"/>
    </row>
    <row r="169" ht="13.5" customHeight="1">
      <c r="A169" s="1"/>
    </row>
    <row r="170" ht="13.5" customHeight="1">
      <c r="A170" s="1"/>
    </row>
    <row r="171" ht="13.5" customHeight="1">
      <c r="A171" s="1"/>
    </row>
    <row r="172" ht="13.5" customHeight="1">
      <c r="A172" s="1"/>
    </row>
    <row r="173" ht="13.5" customHeight="1">
      <c r="A173" s="1"/>
    </row>
    <row r="174" ht="13.5" customHeight="1">
      <c r="A174" s="1"/>
    </row>
    <row r="175" ht="13.5" customHeight="1">
      <c r="A175" s="1"/>
    </row>
    <row r="176" ht="13.5" customHeight="1">
      <c r="A176" s="1"/>
    </row>
    <row r="177" ht="13.5" customHeight="1">
      <c r="A177" s="1"/>
    </row>
    <row r="178" ht="13.5" customHeight="1">
      <c r="A178" s="1"/>
    </row>
    <row r="179" ht="13.5" customHeight="1">
      <c r="A179" s="1"/>
    </row>
    <row r="180" ht="13.5" customHeight="1">
      <c r="A180" s="1"/>
    </row>
    <row r="181" ht="13.5" customHeight="1">
      <c r="A181" s="1"/>
    </row>
    <row r="182" ht="13.5" customHeight="1">
      <c r="A182" s="1"/>
    </row>
    <row r="183" ht="13.5" customHeight="1">
      <c r="A183" s="1"/>
    </row>
    <row r="184" ht="13.5" customHeight="1">
      <c r="A184" s="1"/>
    </row>
    <row r="185" ht="13.5" customHeight="1">
      <c r="A185" s="1"/>
    </row>
    <row r="186" ht="13.5" customHeight="1">
      <c r="A186" s="1"/>
    </row>
    <row r="187" ht="13.5" customHeight="1">
      <c r="A187" s="1"/>
    </row>
    <row r="188" ht="13.5" customHeight="1">
      <c r="A188" s="1"/>
    </row>
    <row r="189" ht="13.5" customHeight="1">
      <c r="A189" s="1"/>
    </row>
    <row r="190" ht="13.5" customHeight="1">
      <c r="A190" s="1"/>
    </row>
    <row r="191" ht="13.5" customHeight="1">
      <c r="A191" s="1"/>
    </row>
    <row r="192" ht="13.5" customHeight="1">
      <c r="A192" s="1"/>
    </row>
    <row r="193" ht="13.5" customHeight="1">
      <c r="A193" s="1"/>
    </row>
    <row r="194" ht="13.5" customHeight="1">
      <c r="A194" s="1"/>
    </row>
    <row r="195" ht="13.5" customHeight="1">
      <c r="A195" s="1"/>
    </row>
    <row r="196" ht="13.5" customHeight="1">
      <c r="A196" s="1"/>
    </row>
    <row r="197" ht="13.5" customHeight="1">
      <c r="A197" s="1"/>
    </row>
    <row r="198" ht="13.5" customHeight="1">
      <c r="A198" s="1"/>
    </row>
    <row r="199" ht="13.5" customHeight="1">
      <c r="A199" s="1"/>
    </row>
    <row r="200" ht="13.5" customHeight="1">
      <c r="A200" s="1"/>
    </row>
    <row r="201" ht="13.5" customHeight="1">
      <c r="A201" s="1"/>
    </row>
    <row r="202" ht="13.5" customHeight="1">
      <c r="A202" s="1"/>
    </row>
    <row r="203" ht="13.5" customHeight="1">
      <c r="A203" s="1"/>
    </row>
    <row r="204" ht="13.5" customHeight="1">
      <c r="A204" s="1"/>
    </row>
    <row r="205" ht="13.5" customHeight="1">
      <c r="A205" s="1"/>
    </row>
    <row r="206" ht="13.5" customHeight="1">
      <c r="A206" s="1"/>
    </row>
    <row r="207" ht="13.5" customHeight="1">
      <c r="A207" s="1"/>
    </row>
    <row r="208" ht="13.5" customHeight="1">
      <c r="A208" s="1"/>
    </row>
    <row r="209" ht="13.5" customHeight="1">
      <c r="A209" s="1"/>
    </row>
    <row r="210" ht="13.5" customHeight="1">
      <c r="A210" s="1"/>
    </row>
    <row r="211" ht="13.5" customHeight="1">
      <c r="A211" s="1"/>
    </row>
    <row r="212" ht="13.5" customHeight="1">
      <c r="A212" s="1"/>
    </row>
    <row r="213" ht="13.5" customHeight="1">
      <c r="A213" s="1"/>
    </row>
    <row r="214" ht="13.5" customHeight="1">
      <c r="A214" s="1"/>
    </row>
    <row r="215" ht="13.5" customHeight="1">
      <c r="A215" s="1"/>
    </row>
    <row r="216" ht="13.5" customHeight="1">
      <c r="A216" s="1"/>
    </row>
    <row r="217" ht="13.5" customHeight="1">
      <c r="A217" s="1"/>
    </row>
    <row r="218" ht="13.5" customHeight="1">
      <c r="A218" s="1"/>
    </row>
    <row r="219" ht="13.5" customHeight="1">
      <c r="A219" s="1"/>
    </row>
    <row r="220" ht="13.5" customHeight="1">
      <c r="A220" s="1"/>
    </row>
    <row r="221" ht="13.5" customHeight="1">
      <c r="A221" s="1"/>
    </row>
    <row r="222" ht="13.5" customHeight="1">
      <c r="A222" s="1"/>
    </row>
    <row r="223" ht="13.5" customHeight="1">
      <c r="A223" s="1"/>
    </row>
    <row r="224" ht="13.5" customHeight="1">
      <c r="A224" s="1"/>
    </row>
    <row r="225" ht="13.5" customHeight="1">
      <c r="A225" s="1"/>
    </row>
    <row r="226" ht="13.5" customHeight="1">
      <c r="A226" s="1"/>
    </row>
    <row r="227" ht="13.5" customHeight="1">
      <c r="A227" s="1"/>
    </row>
    <row r="228" ht="13.5" customHeight="1">
      <c r="A228" s="1"/>
    </row>
    <row r="229" ht="13.5" customHeight="1">
      <c r="A229" s="1"/>
    </row>
    <row r="230" ht="13.5" customHeight="1">
      <c r="A230" s="1"/>
    </row>
    <row r="231" ht="13.5" customHeight="1">
      <c r="A231" s="1"/>
    </row>
    <row r="232" ht="13.5" customHeight="1">
      <c r="A232" s="1"/>
    </row>
    <row r="233" ht="13.5" customHeight="1">
      <c r="A233" s="1"/>
    </row>
    <row r="234" ht="13.5" customHeight="1">
      <c r="A234" s="1"/>
    </row>
    <row r="235" ht="13.5" customHeight="1">
      <c r="A235" s="1"/>
    </row>
    <row r="236" ht="13.5" customHeight="1">
      <c r="A236" s="1"/>
    </row>
    <row r="237" ht="13.5" customHeight="1">
      <c r="A237" s="1"/>
    </row>
    <row r="238" ht="13.5" customHeight="1">
      <c r="A238" s="1"/>
    </row>
    <row r="239" ht="13.5" customHeight="1">
      <c r="A239" s="1"/>
    </row>
    <row r="240" ht="13.5" customHeight="1">
      <c r="A240" s="1"/>
    </row>
    <row r="241" ht="13.5" customHeight="1">
      <c r="A241" s="1"/>
    </row>
    <row r="242" ht="13.5" customHeight="1">
      <c r="A242" s="1"/>
    </row>
    <row r="243" ht="13.5" customHeight="1">
      <c r="A243" s="1"/>
    </row>
    <row r="244" ht="13.5" customHeight="1">
      <c r="A244" s="1"/>
    </row>
    <row r="245" ht="13.5" customHeight="1">
      <c r="A245" s="1"/>
    </row>
    <row r="246" ht="13.5" customHeight="1">
      <c r="A246" s="1"/>
    </row>
    <row r="247" ht="13.5" customHeight="1">
      <c r="A247" s="1"/>
    </row>
    <row r="248" ht="13.5" customHeight="1">
      <c r="A248" s="1"/>
    </row>
    <row r="249" ht="13.5" customHeight="1">
      <c r="A249" s="1"/>
    </row>
    <row r="250" ht="13.5" customHeight="1">
      <c r="A250" s="1"/>
    </row>
    <row r="251" ht="13.5" customHeight="1">
      <c r="A251" s="1"/>
    </row>
    <row r="252" ht="13.5" customHeight="1">
      <c r="A252" s="1"/>
    </row>
    <row r="253" ht="13.5" customHeight="1">
      <c r="A253" s="1"/>
    </row>
    <row r="254" ht="13.5" customHeight="1">
      <c r="A254" s="1"/>
    </row>
    <row r="255" ht="13.5" customHeight="1">
      <c r="A255" s="1"/>
    </row>
    <row r="256" ht="13.5" customHeight="1">
      <c r="A256" s="1"/>
    </row>
    <row r="257" ht="13.5" customHeight="1">
      <c r="A257" s="1"/>
    </row>
    <row r="258" ht="13.5" customHeight="1">
      <c r="A258" s="1"/>
    </row>
    <row r="259" ht="13.5" customHeight="1">
      <c r="A259" s="1"/>
    </row>
    <row r="260" ht="13.5" customHeight="1">
      <c r="A260" s="1"/>
    </row>
    <row r="261" ht="13.5" customHeight="1">
      <c r="A261" s="1"/>
    </row>
    <row r="262" ht="13.5" customHeight="1">
      <c r="A262" s="1"/>
    </row>
    <row r="263" ht="13.5" customHeight="1">
      <c r="A263" s="1"/>
    </row>
    <row r="264" ht="13.5" customHeight="1">
      <c r="A264" s="1"/>
    </row>
    <row r="265" ht="13.5" customHeight="1">
      <c r="A265" s="1"/>
    </row>
    <row r="266" ht="13.5" customHeight="1">
      <c r="A266" s="1"/>
    </row>
    <row r="267" ht="13.5" customHeight="1">
      <c r="A267" s="1"/>
    </row>
    <row r="268" ht="13.5" customHeight="1">
      <c r="A268" s="1"/>
    </row>
    <row r="269" ht="13.5" customHeight="1">
      <c r="A269" s="1"/>
    </row>
    <row r="270" ht="13.5" customHeight="1">
      <c r="A270" s="1"/>
    </row>
    <row r="271" ht="13.5" customHeight="1">
      <c r="A271" s="1"/>
    </row>
    <row r="272" ht="13.5" customHeight="1">
      <c r="A272" s="1"/>
    </row>
    <row r="273" ht="13.5" customHeight="1">
      <c r="A273" s="1"/>
    </row>
    <row r="274" ht="13.5" customHeight="1">
      <c r="A274" s="1"/>
    </row>
    <row r="275" ht="13.5" customHeight="1">
      <c r="A275" s="1"/>
    </row>
    <row r="276" ht="13.5" customHeight="1">
      <c r="A276" s="1"/>
    </row>
    <row r="277" ht="13.5" customHeight="1">
      <c r="A277" s="1"/>
    </row>
    <row r="278" ht="13.5" customHeight="1">
      <c r="A278" s="1"/>
    </row>
    <row r="279" ht="13.5" customHeight="1">
      <c r="A279" s="1"/>
    </row>
    <row r="280" ht="13.5" customHeight="1">
      <c r="A280" s="1"/>
    </row>
    <row r="281" ht="13.5" customHeight="1">
      <c r="A281" s="1"/>
    </row>
    <row r="282" ht="13.5" customHeight="1">
      <c r="A282" s="1"/>
    </row>
    <row r="283" ht="13.5" customHeight="1">
      <c r="A283" s="1"/>
    </row>
    <row r="284" ht="13.5" customHeight="1">
      <c r="A284" s="1"/>
    </row>
    <row r="285" ht="13.5" customHeight="1">
      <c r="A285" s="1"/>
    </row>
    <row r="286" ht="13.5" customHeight="1">
      <c r="A286" s="1"/>
    </row>
    <row r="287" ht="13.5" customHeight="1">
      <c r="A287" s="1"/>
    </row>
    <row r="288" ht="13.5" customHeight="1">
      <c r="A288" s="1"/>
    </row>
    <row r="289" ht="13.5" customHeight="1">
      <c r="A289" s="1"/>
    </row>
    <row r="290" ht="13.5" customHeight="1">
      <c r="A290" s="1"/>
    </row>
    <row r="291" ht="13.5" customHeight="1">
      <c r="A291" s="1"/>
    </row>
    <row r="292" ht="13.5" customHeight="1">
      <c r="A292" s="1"/>
    </row>
    <row r="293" ht="13.5" customHeight="1">
      <c r="A293" s="1"/>
    </row>
    <row r="294" ht="13.5" customHeight="1">
      <c r="A294" s="1"/>
    </row>
    <row r="295" ht="13.5" customHeight="1">
      <c r="A295" s="1"/>
    </row>
    <row r="296" ht="13.5" customHeight="1">
      <c r="A296" s="1"/>
    </row>
    <row r="297" ht="13.5" customHeight="1">
      <c r="A297" s="1"/>
    </row>
    <row r="298" ht="13.5" customHeight="1">
      <c r="A298" s="1"/>
    </row>
    <row r="299" ht="13.5" customHeight="1">
      <c r="A299" s="1"/>
    </row>
    <row r="300" ht="13.5" customHeight="1">
      <c r="A300" s="1"/>
    </row>
    <row r="301" ht="13.5" customHeight="1">
      <c r="A301" s="1"/>
    </row>
    <row r="302" ht="13.5" customHeight="1">
      <c r="A302" s="1"/>
    </row>
    <row r="303" ht="13.5" customHeight="1">
      <c r="A303" s="1"/>
    </row>
    <row r="304" ht="13.5" customHeight="1">
      <c r="A304" s="1"/>
    </row>
    <row r="305" ht="13.5" customHeight="1">
      <c r="A305" s="1"/>
    </row>
    <row r="306" ht="13.5" customHeight="1">
      <c r="A306" s="1"/>
    </row>
    <row r="307" ht="13.5" customHeight="1">
      <c r="A307" s="1"/>
    </row>
    <row r="308" ht="13.5" customHeight="1">
      <c r="A308" s="1"/>
    </row>
    <row r="309" ht="13.5" customHeight="1">
      <c r="A309" s="1"/>
    </row>
    <row r="310" ht="13.5" customHeight="1">
      <c r="A310" s="1"/>
    </row>
    <row r="311" ht="13.5" customHeight="1">
      <c r="A311" s="1"/>
    </row>
    <row r="312" ht="13.5" customHeight="1">
      <c r="A312" s="1"/>
    </row>
    <row r="313" ht="13.5" customHeight="1">
      <c r="A313" s="1"/>
    </row>
    <row r="314" ht="13.5" customHeight="1">
      <c r="A314" s="1"/>
    </row>
    <row r="315" ht="13.5" customHeight="1">
      <c r="A315" s="1"/>
    </row>
    <row r="316" ht="13.5" customHeight="1">
      <c r="A316" s="1"/>
    </row>
    <row r="317" ht="13.5" customHeight="1">
      <c r="A317" s="1"/>
    </row>
    <row r="318" ht="13.5" customHeight="1">
      <c r="A318" s="1"/>
    </row>
    <row r="319" ht="13.5" customHeight="1">
      <c r="A319" s="1"/>
    </row>
    <row r="320" ht="13.5" customHeight="1">
      <c r="A320" s="1"/>
    </row>
    <row r="321" ht="13.5" customHeight="1">
      <c r="A321" s="1"/>
    </row>
    <row r="322" ht="13.5" customHeight="1">
      <c r="A322" s="1"/>
    </row>
    <row r="323" ht="13.5" customHeight="1">
      <c r="A323" s="1"/>
    </row>
    <row r="324" ht="13.5" customHeight="1">
      <c r="A324" s="1"/>
    </row>
    <row r="325" ht="13.5" customHeight="1">
      <c r="A325" s="1"/>
    </row>
    <row r="326" ht="13.5" customHeight="1">
      <c r="A326" s="1"/>
    </row>
    <row r="327" ht="13.5" customHeight="1">
      <c r="A327" s="1"/>
    </row>
    <row r="328" ht="13.5" customHeight="1">
      <c r="A328" s="1"/>
    </row>
    <row r="329" ht="13.5" customHeight="1">
      <c r="A329" s="1"/>
    </row>
    <row r="330" ht="13.5" customHeight="1">
      <c r="A330" s="1"/>
    </row>
    <row r="331" ht="13.5" customHeight="1">
      <c r="A331" s="1"/>
    </row>
    <row r="332" ht="13.5" customHeight="1">
      <c r="A332" s="1"/>
    </row>
    <row r="333" ht="13.5" customHeight="1">
      <c r="A333" s="1"/>
    </row>
    <row r="334" ht="13.5" customHeight="1">
      <c r="A334" s="1"/>
    </row>
    <row r="335" ht="13.5" customHeight="1">
      <c r="A335" s="1"/>
    </row>
    <row r="336" ht="13.5" customHeight="1">
      <c r="A336" s="1"/>
    </row>
    <row r="337" ht="13.5" customHeight="1">
      <c r="A337" s="1"/>
    </row>
    <row r="338" ht="13.5" customHeight="1">
      <c r="A338" s="1"/>
    </row>
    <row r="339" ht="13.5" customHeight="1">
      <c r="A339" s="1"/>
    </row>
    <row r="340" ht="13.5" customHeight="1">
      <c r="A340" s="1"/>
    </row>
    <row r="341" ht="13.5" customHeight="1">
      <c r="A341" s="1"/>
    </row>
    <row r="342" ht="13.5" customHeight="1">
      <c r="A342" s="1"/>
    </row>
    <row r="343" ht="13.5" customHeight="1">
      <c r="A343" s="1"/>
    </row>
    <row r="344" ht="13.5" customHeight="1">
      <c r="A344" s="1"/>
    </row>
    <row r="345" ht="13.5" customHeight="1">
      <c r="A345" s="1"/>
    </row>
    <row r="346" ht="13.5" customHeight="1">
      <c r="A346" s="1"/>
    </row>
    <row r="347" ht="13.5" customHeight="1">
      <c r="A347" s="1"/>
    </row>
    <row r="348" ht="13.5" customHeight="1">
      <c r="A348" s="1"/>
    </row>
    <row r="349" ht="13.5" customHeight="1">
      <c r="A349" s="1"/>
    </row>
    <row r="350" ht="13.5" customHeight="1">
      <c r="A350" s="1"/>
    </row>
    <row r="351" ht="13.5" customHeight="1">
      <c r="A351" s="1"/>
    </row>
    <row r="352" ht="13.5" customHeight="1">
      <c r="A352" s="1"/>
    </row>
    <row r="353" ht="13.5" customHeight="1">
      <c r="A353" s="1"/>
    </row>
    <row r="354" ht="13.5" customHeight="1">
      <c r="A354" s="1"/>
    </row>
    <row r="355" ht="13.5" customHeight="1">
      <c r="A355" s="1"/>
    </row>
    <row r="356" ht="13.5" customHeight="1">
      <c r="A356" s="1"/>
    </row>
    <row r="357" ht="13.5" customHeight="1">
      <c r="A357" s="1"/>
    </row>
    <row r="358" ht="13.5" customHeight="1">
      <c r="A358" s="1"/>
    </row>
    <row r="359" ht="13.5" customHeight="1">
      <c r="A359" s="1"/>
    </row>
    <row r="360" ht="13.5" customHeight="1">
      <c r="A360" s="1"/>
    </row>
    <row r="361" ht="13.5" customHeight="1">
      <c r="A361" s="1"/>
    </row>
    <row r="362" ht="13.5" customHeight="1">
      <c r="A362" s="1"/>
    </row>
    <row r="363" ht="13.5" customHeight="1">
      <c r="A363" s="1"/>
    </row>
    <row r="364" ht="13.5" customHeight="1">
      <c r="A364" s="1"/>
    </row>
    <row r="365" ht="13.5" customHeight="1">
      <c r="A365" s="1"/>
    </row>
    <row r="366" ht="13.5" customHeight="1">
      <c r="A366" s="1"/>
    </row>
    <row r="367" ht="13.5" customHeight="1">
      <c r="A367" s="1"/>
    </row>
    <row r="368" ht="13.5" customHeight="1">
      <c r="A368" s="1"/>
    </row>
    <row r="369" ht="13.5" customHeight="1">
      <c r="A369" s="1"/>
    </row>
    <row r="370" ht="13.5" customHeight="1">
      <c r="A370" s="1"/>
    </row>
    <row r="371" ht="13.5" customHeight="1">
      <c r="A371" s="1"/>
    </row>
    <row r="372" ht="13.5" customHeight="1">
      <c r="A372" s="1"/>
    </row>
    <row r="373" ht="13.5" customHeight="1">
      <c r="A373" s="1"/>
    </row>
    <row r="374" ht="13.5" customHeight="1">
      <c r="A374" s="1"/>
    </row>
    <row r="375" ht="13.5" customHeight="1">
      <c r="A375" s="1"/>
    </row>
    <row r="376" ht="13.5" customHeight="1">
      <c r="A376" s="1"/>
    </row>
    <row r="377" ht="13.5" customHeight="1">
      <c r="A377" s="1"/>
    </row>
    <row r="378" ht="13.5" customHeight="1">
      <c r="A378" s="1"/>
    </row>
    <row r="379" ht="13.5" customHeight="1">
      <c r="A379" s="1"/>
    </row>
    <row r="380" ht="13.5" customHeight="1">
      <c r="A380" s="1"/>
    </row>
    <row r="381" ht="13.5" customHeight="1">
      <c r="A381" s="1"/>
    </row>
    <row r="382" ht="13.5" customHeight="1">
      <c r="A382" s="1"/>
    </row>
    <row r="383" ht="13.5" customHeight="1">
      <c r="A383" s="1"/>
    </row>
    <row r="384" ht="13.5" customHeight="1">
      <c r="A384" s="1"/>
    </row>
    <row r="385" ht="13.5" customHeight="1">
      <c r="A385" s="1"/>
    </row>
    <row r="386" ht="13.5" customHeight="1">
      <c r="A386" s="1"/>
    </row>
    <row r="387" ht="13.5" customHeight="1">
      <c r="A387" s="1"/>
    </row>
    <row r="388" ht="13.5" customHeight="1">
      <c r="A388" s="1"/>
    </row>
    <row r="389" ht="13.5" customHeight="1">
      <c r="A389" s="1"/>
    </row>
    <row r="390" ht="13.5" customHeight="1">
      <c r="A390" s="1"/>
    </row>
    <row r="391" ht="13.5" customHeight="1">
      <c r="A391" s="1"/>
    </row>
    <row r="392" ht="13.5" customHeight="1">
      <c r="A392" s="1"/>
    </row>
    <row r="393" ht="13.5" customHeight="1">
      <c r="A393" s="1"/>
    </row>
    <row r="394" ht="13.5" customHeight="1">
      <c r="A394" s="1"/>
    </row>
    <row r="395" ht="13.5" customHeight="1">
      <c r="A395" s="1"/>
    </row>
    <row r="396" ht="13.5" customHeight="1">
      <c r="A396" s="1"/>
    </row>
    <row r="397" ht="13.5" customHeight="1">
      <c r="A397" s="1"/>
    </row>
    <row r="398" ht="13.5" customHeight="1">
      <c r="A398" s="1"/>
    </row>
    <row r="399" ht="13.5" customHeight="1">
      <c r="A399" s="1"/>
    </row>
    <row r="400" ht="13.5" customHeight="1">
      <c r="A400" s="1"/>
    </row>
    <row r="401" ht="13.5" customHeight="1">
      <c r="A401" s="1"/>
    </row>
    <row r="402" ht="13.5" customHeight="1">
      <c r="A402" s="1"/>
    </row>
    <row r="403" ht="13.5" customHeight="1">
      <c r="A403" s="1"/>
    </row>
    <row r="404" ht="13.5" customHeight="1">
      <c r="A404" s="1"/>
    </row>
    <row r="405" ht="13.5" customHeight="1">
      <c r="A405" s="1"/>
    </row>
    <row r="406" ht="13.5" customHeight="1">
      <c r="A406" s="1"/>
    </row>
    <row r="407" ht="13.5" customHeight="1">
      <c r="A407" s="1"/>
    </row>
    <row r="408" ht="13.5" customHeight="1">
      <c r="A408" s="1"/>
    </row>
    <row r="409" ht="13.5" customHeight="1">
      <c r="A409" s="1"/>
    </row>
    <row r="410" ht="13.5" customHeight="1">
      <c r="A410" s="1"/>
    </row>
    <row r="411" ht="13.5" customHeight="1">
      <c r="A411" s="1"/>
    </row>
    <row r="412" ht="13.5" customHeight="1">
      <c r="A412" s="1"/>
    </row>
    <row r="413" ht="13.5" customHeight="1">
      <c r="A413" s="1"/>
    </row>
    <row r="414" ht="13.5" customHeight="1">
      <c r="A414" s="1"/>
    </row>
    <row r="415" ht="13.5" customHeight="1">
      <c r="A415" s="1"/>
    </row>
    <row r="416" ht="13.5" customHeight="1">
      <c r="A416" s="1"/>
    </row>
    <row r="417" ht="13.5" customHeight="1">
      <c r="A417" s="1"/>
    </row>
    <row r="418" ht="13.5" customHeight="1">
      <c r="A418" s="1"/>
    </row>
    <row r="419" ht="13.5" customHeight="1">
      <c r="A419" s="1"/>
    </row>
    <row r="420" ht="13.5" customHeight="1">
      <c r="A420" s="1"/>
    </row>
    <row r="421" ht="13.5" customHeight="1">
      <c r="A421" s="1"/>
    </row>
    <row r="422" ht="13.5" customHeight="1">
      <c r="A422" s="1"/>
    </row>
    <row r="423" ht="13.5" customHeight="1">
      <c r="A423" s="1"/>
    </row>
    <row r="424" ht="13.5" customHeight="1">
      <c r="A424" s="1"/>
    </row>
    <row r="425" ht="13.5" customHeight="1">
      <c r="A425" s="1"/>
    </row>
    <row r="426" ht="13.5" customHeight="1">
      <c r="A426" s="1"/>
    </row>
    <row r="427" ht="13.5" customHeight="1">
      <c r="A427" s="1"/>
    </row>
    <row r="428" ht="13.5" customHeight="1">
      <c r="A428" s="1"/>
    </row>
    <row r="429" ht="13.5" customHeight="1">
      <c r="A429" s="1"/>
    </row>
    <row r="430" ht="13.5" customHeight="1">
      <c r="A430" s="1"/>
    </row>
    <row r="431" ht="13.5" customHeight="1">
      <c r="A431" s="1"/>
    </row>
    <row r="432" ht="13.5" customHeight="1">
      <c r="A432" s="1"/>
    </row>
    <row r="433" ht="13.5" customHeight="1">
      <c r="A433" s="1"/>
    </row>
    <row r="434" ht="13.5" customHeight="1">
      <c r="A434" s="1"/>
    </row>
    <row r="435" ht="13.5" customHeight="1">
      <c r="A435" s="1"/>
    </row>
    <row r="436" ht="13.5" customHeight="1">
      <c r="A436" s="1"/>
    </row>
    <row r="437" ht="13.5" customHeight="1">
      <c r="A437" s="1"/>
    </row>
    <row r="438" ht="13.5" customHeight="1">
      <c r="A438" s="1"/>
    </row>
    <row r="439" ht="13.5" customHeight="1">
      <c r="A439" s="1"/>
    </row>
    <row r="440" ht="13.5" customHeight="1">
      <c r="A440" s="1"/>
    </row>
    <row r="441" ht="13.5" customHeight="1">
      <c r="A441" s="1"/>
    </row>
    <row r="442" ht="13.5" customHeight="1">
      <c r="A442" s="1"/>
    </row>
    <row r="443" ht="13.5" customHeight="1">
      <c r="A443" s="1"/>
    </row>
    <row r="444" ht="13.5" customHeight="1">
      <c r="A444" s="1"/>
    </row>
    <row r="445" ht="13.5" customHeight="1">
      <c r="A445" s="1"/>
    </row>
    <row r="446" ht="13.5" customHeight="1">
      <c r="A446" s="1"/>
    </row>
    <row r="447" ht="13.5" customHeight="1">
      <c r="A447" s="1"/>
    </row>
    <row r="448" ht="13.5" customHeight="1">
      <c r="A448" s="1"/>
    </row>
    <row r="449" ht="13.5" customHeight="1">
      <c r="A449" s="1"/>
    </row>
    <row r="450" ht="13.5" customHeight="1">
      <c r="A450" s="1"/>
    </row>
    <row r="451" ht="13.5" customHeight="1">
      <c r="A451" s="1"/>
    </row>
    <row r="452" ht="13.5" customHeight="1">
      <c r="A452" s="1"/>
    </row>
    <row r="453" ht="13.5" customHeight="1">
      <c r="A453" s="1"/>
    </row>
    <row r="454" ht="13.5" customHeight="1">
      <c r="A454" s="1"/>
    </row>
    <row r="455" ht="13.5" customHeight="1">
      <c r="A455" s="1"/>
    </row>
    <row r="456" ht="13.5" customHeight="1">
      <c r="A456" s="1"/>
    </row>
    <row r="457" ht="13.5" customHeight="1">
      <c r="A457" s="1"/>
    </row>
    <row r="458" ht="13.5" customHeight="1">
      <c r="A458" s="1"/>
    </row>
    <row r="459" ht="13.5" customHeight="1">
      <c r="A459" s="1"/>
    </row>
    <row r="460" ht="13.5" customHeight="1">
      <c r="A460" s="1"/>
    </row>
    <row r="461" ht="13.5" customHeight="1">
      <c r="A461" s="1"/>
    </row>
    <row r="462" ht="13.5" customHeight="1">
      <c r="A462" s="1"/>
    </row>
    <row r="463" ht="13.5" customHeight="1">
      <c r="A463" s="1"/>
    </row>
    <row r="464" ht="13.5" customHeight="1">
      <c r="A464" s="1"/>
    </row>
    <row r="465" ht="13.5" customHeight="1">
      <c r="A465" s="1"/>
    </row>
    <row r="466" ht="13.5" customHeight="1">
      <c r="A466" s="1"/>
    </row>
    <row r="467" ht="13.5" customHeight="1">
      <c r="A467" s="1"/>
    </row>
    <row r="468" ht="13.5" customHeight="1">
      <c r="A468" s="1"/>
    </row>
    <row r="469" ht="13.5" customHeight="1">
      <c r="A469" s="1"/>
    </row>
    <row r="470" ht="13.5" customHeight="1">
      <c r="A470" s="1"/>
    </row>
    <row r="471" ht="13.5" customHeight="1">
      <c r="A471" s="1"/>
    </row>
    <row r="472" ht="13.5" customHeight="1">
      <c r="A472" s="1"/>
    </row>
    <row r="473" ht="13.5" customHeight="1">
      <c r="A473" s="1"/>
    </row>
    <row r="474" ht="13.5" customHeight="1">
      <c r="A474" s="1"/>
    </row>
    <row r="475" ht="13.5" customHeight="1">
      <c r="A475" s="1"/>
    </row>
    <row r="476" ht="13.5" customHeight="1">
      <c r="A476" s="1"/>
    </row>
    <row r="477" ht="13.5" customHeight="1">
      <c r="A477" s="1"/>
    </row>
    <row r="478" ht="13.5" customHeight="1">
      <c r="A478" s="1"/>
    </row>
    <row r="479" ht="13.5" customHeight="1">
      <c r="A479" s="1"/>
    </row>
    <row r="480" ht="13.5" customHeight="1">
      <c r="A480" s="1"/>
    </row>
    <row r="481" ht="13.5" customHeight="1">
      <c r="A481" s="1"/>
    </row>
    <row r="482" ht="13.5" customHeight="1">
      <c r="A482" s="1"/>
    </row>
    <row r="483" ht="13.5" customHeight="1">
      <c r="A483" s="1"/>
    </row>
    <row r="484" ht="13.5" customHeight="1">
      <c r="A484" s="1"/>
    </row>
    <row r="485" ht="13.5" customHeight="1">
      <c r="A485" s="1"/>
    </row>
    <row r="486" ht="13.5" customHeight="1">
      <c r="A486" s="1"/>
    </row>
    <row r="487" ht="13.5" customHeight="1">
      <c r="A487" s="1"/>
    </row>
    <row r="488" ht="13.5" customHeight="1">
      <c r="A488" s="1"/>
    </row>
    <row r="489" ht="13.5" customHeight="1">
      <c r="A489" s="1"/>
    </row>
    <row r="490" ht="13.5" customHeight="1">
      <c r="A490" s="1"/>
    </row>
    <row r="491" ht="13.5" customHeight="1">
      <c r="A491" s="1"/>
    </row>
    <row r="492" ht="13.5" customHeight="1">
      <c r="A492" s="1"/>
    </row>
    <row r="493" ht="13.5" customHeight="1">
      <c r="A493" s="1"/>
    </row>
    <row r="494" ht="13.5" customHeight="1">
      <c r="A494" s="1"/>
    </row>
    <row r="495" ht="13.5" customHeight="1">
      <c r="A495" s="1"/>
    </row>
    <row r="496" ht="13.5" customHeight="1">
      <c r="A496" s="1"/>
    </row>
    <row r="497" ht="13.5" customHeight="1">
      <c r="A497" s="1"/>
    </row>
    <row r="498" ht="13.5" customHeight="1">
      <c r="A498" s="1"/>
    </row>
    <row r="499" ht="13.5" customHeight="1">
      <c r="A499" s="1"/>
    </row>
    <row r="500" ht="13.5" customHeight="1">
      <c r="A500" s="1"/>
    </row>
    <row r="501" ht="13.5" customHeight="1">
      <c r="A501" s="1"/>
    </row>
    <row r="502" ht="13.5" customHeight="1">
      <c r="A502" s="1"/>
    </row>
    <row r="503" ht="13.5" customHeight="1">
      <c r="A503" s="1"/>
    </row>
    <row r="504" ht="13.5" customHeight="1">
      <c r="A504" s="1"/>
    </row>
    <row r="505" ht="13.5" customHeight="1">
      <c r="A505" s="1"/>
    </row>
    <row r="506" ht="13.5" customHeight="1">
      <c r="A506" s="1"/>
    </row>
    <row r="507" ht="13.5" customHeight="1">
      <c r="A507" s="1"/>
    </row>
    <row r="508" ht="13.5" customHeight="1">
      <c r="A508" s="1"/>
    </row>
    <row r="509" ht="13.5" customHeight="1">
      <c r="A509" s="1"/>
    </row>
    <row r="510" ht="13.5" customHeight="1">
      <c r="A510" s="1"/>
    </row>
    <row r="511" ht="13.5" customHeight="1">
      <c r="A511" s="1"/>
    </row>
    <row r="512" ht="13.5" customHeight="1">
      <c r="A512" s="1"/>
    </row>
    <row r="513" ht="13.5" customHeight="1">
      <c r="A513" s="1"/>
    </row>
    <row r="514" ht="13.5" customHeight="1">
      <c r="A514" s="1"/>
    </row>
    <row r="515" ht="13.5" customHeight="1">
      <c r="A515" s="1"/>
    </row>
    <row r="516" ht="13.5" customHeight="1">
      <c r="A516" s="1"/>
    </row>
    <row r="517" ht="13.5" customHeight="1">
      <c r="A517" s="1"/>
    </row>
    <row r="518" ht="13.5" customHeight="1">
      <c r="A518" s="1"/>
    </row>
    <row r="519" ht="13.5" customHeight="1">
      <c r="A519" s="1"/>
    </row>
    <row r="520" ht="13.5" customHeight="1">
      <c r="A520" s="1"/>
    </row>
    <row r="521" ht="13.5" customHeight="1">
      <c r="A521" s="1"/>
    </row>
    <row r="522" ht="13.5" customHeight="1">
      <c r="A522" s="1"/>
    </row>
    <row r="523" ht="13.5" customHeight="1">
      <c r="A523" s="1"/>
    </row>
    <row r="524" ht="13.5" customHeight="1">
      <c r="A524" s="1"/>
    </row>
    <row r="525" ht="13.5" customHeight="1">
      <c r="A525" s="1"/>
    </row>
    <row r="526" ht="13.5" customHeight="1">
      <c r="A526" s="1"/>
    </row>
    <row r="527" ht="13.5" customHeight="1">
      <c r="A527" s="1"/>
    </row>
    <row r="528" ht="13.5" customHeight="1">
      <c r="A528" s="1"/>
    </row>
    <row r="529" ht="13.5" customHeight="1">
      <c r="A529" s="1"/>
    </row>
    <row r="530" ht="13.5" customHeight="1">
      <c r="A530" s="1"/>
    </row>
    <row r="531" ht="13.5" customHeight="1">
      <c r="A531" s="1"/>
    </row>
    <row r="532" ht="13.5" customHeight="1">
      <c r="A532" s="1"/>
    </row>
    <row r="533" ht="13.5" customHeight="1">
      <c r="A533" s="1"/>
    </row>
    <row r="534" ht="13.5" customHeight="1">
      <c r="A534" s="1"/>
    </row>
    <row r="535" ht="13.5" customHeight="1">
      <c r="A535" s="1"/>
    </row>
    <row r="536" ht="13.5" customHeight="1">
      <c r="A536" s="1"/>
    </row>
    <row r="537" ht="13.5" customHeight="1">
      <c r="A537" s="1"/>
    </row>
    <row r="538" ht="13.5" customHeight="1">
      <c r="A538" s="1"/>
    </row>
    <row r="539" ht="13.5" customHeight="1">
      <c r="A539" s="1"/>
    </row>
    <row r="540" ht="13.5" customHeight="1">
      <c r="A540" s="1"/>
    </row>
    <row r="541" ht="13.5" customHeight="1">
      <c r="A541" s="1"/>
    </row>
    <row r="542" ht="13.5" customHeight="1">
      <c r="A542" s="1"/>
    </row>
    <row r="543" ht="13.5" customHeight="1">
      <c r="A543" s="1"/>
    </row>
    <row r="544" ht="13.5" customHeight="1">
      <c r="A544" s="1"/>
    </row>
    <row r="545" ht="13.5" customHeight="1">
      <c r="A545" s="1"/>
    </row>
    <row r="546" ht="13.5" customHeight="1">
      <c r="A546" s="1"/>
    </row>
    <row r="547" ht="13.5" customHeight="1">
      <c r="A547" s="1"/>
    </row>
    <row r="548" ht="13.5" customHeight="1">
      <c r="A548" s="1"/>
    </row>
    <row r="549" ht="13.5" customHeight="1">
      <c r="A549" s="1"/>
    </row>
    <row r="550" ht="13.5" customHeight="1">
      <c r="A550" s="1"/>
    </row>
    <row r="551" ht="13.5" customHeight="1">
      <c r="A551" s="1"/>
    </row>
    <row r="552" ht="13.5" customHeight="1">
      <c r="A552" s="1"/>
    </row>
    <row r="553" ht="13.5" customHeight="1">
      <c r="A553" s="1"/>
    </row>
    <row r="554" ht="13.5" customHeight="1">
      <c r="A554" s="1"/>
    </row>
    <row r="555" ht="13.5" customHeight="1">
      <c r="A555" s="1"/>
    </row>
    <row r="556" ht="13.5" customHeight="1">
      <c r="A556" s="1"/>
    </row>
    <row r="557" ht="13.5" customHeight="1">
      <c r="A557" s="1"/>
    </row>
    <row r="558" ht="13.5" customHeight="1">
      <c r="A558" s="1"/>
    </row>
    <row r="559" ht="13.5" customHeight="1">
      <c r="A559" s="1"/>
    </row>
    <row r="560" ht="13.5" customHeight="1">
      <c r="A560" s="1"/>
    </row>
    <row r="561" ht="13.5" customHeight="1">
      <c r="A561" s="1"/>
    </row>
    <row r="562" ht="13.5" customHeight="1">
      <c r="A562" s="1"/>
    </row>
    <row r="563" ht="13.5" customHeight="1">
      <c r="A563" s="1"/>
    </row>
    <row r="564" ht="13.5" customHeight="1">
      <c r="A564" s="1"/>
    </row>
    <row r="565" ht="13.5" customHeight="1">
      <c r="A565" s="1"/>
    </row>
    <row r="566" ht="13.5" customHeight="1">
      <c r="A566" s="1"/>
    </row>
    <row r="567" ht="13.5" customHeight="1">
      <c r="A567" s="1"/>
    </row>
    <row r="568" ht="13.5" customHeight="1">
      <c r="A568" s="1"/>
    </row>
    <row r="569" ht="13.5" customHeight="1">
      <c r="A569" s="1"/>
    </row>
    <row r="570" ht="13.5" customHeight="1">
      <c r="A570" s="1"/>
    </row>
    <row r="571" ht="13.5" customHeight="1">
      <c r="A571" s="1"/>
    </row>
    <row r="572" ht="13.5" customHeight="1">
      <c r="A572" s="1"/>
    </row>
    <row r="573" ht="13.5" customHeight="1">
      <c r="A573" s="1"/>
    </row>
    <row r="574" ht="13.5" customHeight="1">
      <c r="A574" s="1"/>
    </row>
    <row r="575" ht="13.5" customHeight="1">
      <c r="A575" s="1"/>
    </row>
    <row r="576" ht="13.5" customHeight="1">
      <c r="A576" s="1"/>
    </row>
    <row r="577" ht="13.5" customHeight="1">
      <c r="A577" s="1"/>
    </row>
    <row r="578" ht="13.5" customHeight="1">
      <c r="A578" s="1"/>
    </row>
    <row r="579" ht="13.5" customHeight="1">
      <c r="A579" s="1"/>
    </row>
    <row r="580" ht="13.5" customHeight="1">
      <c r="A580" s="1"/>
    </row>
    <row r="581" ht="13.5" customHeight="1">
      <c r="A581" s="1"/>
    </row>
    <row r="582" ht="13.5" customHeight="1">
      <c r="A582" s="1"/>
    </row>
    <row r="583" ht="13.5" customHeight="1">
      <c r="A583" s="1"/>
    </row>
    <row r="584" ht="13.5" customHeight="1">
      <c r="A584" s="1"/>
    </row>
    <row r="585" ht="13.5" customHeight="1">
      <c r="A585" s="1"/>
    </row>
    <row r="586" ht="13.5" customHeight="1">
      <c r="A586" s="1"/>
    </row>
    <row r="587" ht="13.5" customHeight="1">
      <c r="A587" s="1"/>
    </row>
    <row r="588" ht="13.5" customHeight="1">
      <c r="A588" s="1"/>
    </row>
    <row r="589" ht="13.5" customHeight="1">
      <c r="A589" s="1"/>
    </row>
    <row r="590" ht="13.5" customHeight="1">
      <c r="A590" s="1"/>
    </row>
    <row r="591" ht="13.5" customHeight="1">
      <c r="A591" s="1"/>
    </row>
    <row r="592" ht="13.5" customHeight="1">
      <c r="A592" s="1"/>
    </row>
    <row r="593" ht="13.5" customHeight="1">
      <c r="A593" s="1"/>
    </row>
    <row r="594" ht="13.5" customHeight="1">
      <c r="A594" s="1"/>
    </row>
    <row r="595" ht="13.5" customHeight="1">
      <c r="A595" s="1"/>
    </row>
    <row r="596" ht="13.5" customHeight="1">
      <c r="A596" s="1"/>
    </row>
    <row r="597" ht="13.5" customHeight="1">
      <c r="A597" s="1"/>
    </row>
    <row r="598" ht="13.5" customHeight="1">
      <c r="A598" s="1"/>
    </row>
    <row r="599" ht="13.5" customHeight="1">
      <c r="A599" s="1"/>
    </row>
    <row r="600" ht="13.5" customHeight="1">
      <c r="A600" s="1"/>
    </row>
    <row r="601" ht="13.5" customHeight="1">
      <c r="A601" s="1"/>
    </row>
    <row r="602" ht="13.5" customHeight="1">
      <c r="A602" s="1"/>
    </row>
    <row r="603" ht="13.5" customHeight="1">
      <c r="A603" s="1"/>
    </row>
    <row r="604" ht="13.5" customHeight="1">
      <c r="A604" s="1"/>
    </row>
    <row r="605" ht="13.5" customHeight="1">
      <c r="A605" s="1"/>
    </row>
    <row r="606" ht="13.5" customHeight="1">
      <c r="A606" s="1"/>
    </row>
    <row r="607" ht="13.5" customHeight="1">
      <c r="A607" s="1"/>
    </row>
    <row r="608" ht="13.5" customHeight="1">
      <c r="A608" s="1"/>
    </row>
    <row r="609" ht="13.5" customHeight="1">
      <c r="A609" s="1"/>
    </row>
    <row r="610" ht="13.5" customHeight="1">
      <c r="A610" s="1"/>
    </row>
    <row r="611" ht="13.5" customHeight="1">
      <c r="A611" s="1"/>
    </row>
    <row r="612" ht="13.5" customHeight="1">
      <c r="A612" s="1"/>
    </row>
    <row r="613" ht="13.5" customHeight="1">
      <c r="A613" s="1"/>
    </row>
    <row r="614" ht="13.5" customHeight="1">
      <c r="A614" s="1"/>
    </row>
    <row r="615" ht="13.5" customHeight="1">
      <c r="A615" s="1"/>
    </row>
    <row r="616" ht="13.5" customHeight="1">
      <c r="A616" s="1"/>
    </row>
    <row r="617" ht="13.5" customHeight="1">
      <c r="A617" s="1"/>
    </row>
    <row r="618" ht="13.5" customHeight="1">
      <c r="A618" s="1"/>
    </row>
    <row r="619" ht="13.5" customHeight="1">
      <c r="A619" s="1"/>
    </row>
    <row r="620" ht="13.5" customHeight="1">
      <c r="A620" s="1"/>
    </row>
    <row r="621" ht="13.5" customHeight="1">
      <c r="A621" s="1"/>
    </row>
    <row r="622" ht="13.5" customHeight="1">
      <c r="A622" s="1"/>
    </row>
    <row r="623" ht="13.5" customHeight="1">
      <c r="A623" s="1"/>
    </row>
    <row r="624" ht="13.5" customHeight="1">
      <c r="A624" s="1"/>
    </row>
    <row r="625" ht="13.5" customHeight="1">
      <c r="A625" s="1"/>
    </row>
    <row r="626" ht="13.5" customHeight="1">
      <c r="A626" s="1"/>
    </row>
    <row r="627" ht="13.5" customHeight="1">
      <c r="A627" s="1"/>
    </row>
    <row r="628" ht="13.5" customHeight="1">
      <c r="A628" s="1"/>
    </row>
    <row r="629" ht="13.5" customHeight="1">
      <c r="A629" s="1"/>
    </row>
    <row r="630" ht="13.5" customHeight="1">
      <c r="A630" s="1"/>
    </row>
    <row r="631" ht="13.5" customHeight="1">
      <c r="A631" s="1"/>
    </row>
    <row r="632" ht="13.5" customHeight="1">
      <c r="A632" s="1"/>
    </row>
    <row r="633" ht="13.5" customHeight="1">
      <c r="A633" s="1"/>
    </row>
    <row r="634" ht="13.5" customHeight="1">
      <c r="A634" s="1"/>
    </row>
    <row r="635" ht="13.5" customHeight="1">
      <c r="A635" s="1"/>
    </row>
    <row r="636" ht="13.5" customHeight="1">
      <c r="A636" s="1"/>
    </row>
    <row r="637" ht="13.5" customHeight="1">
      <c r="A637" s="1"/>
    </row>
    <row r="638" ht="13.5" customHeight="1">
      <c r="A638" s="1"/>
    </row>
    <row r="639" ht="13.5" customHeight="1">
      <c r="A639" s="1"/>
    </row>
    <row r="640" ht="13.5" customHeight="1">
      <c r="A640" s="1"/>
    </row>
    <row r="641" ht="13.5" customHeight="1">
      <c r="A641" s="1"/>
    </row>
    <row r="642" ht="13.5" customHeight="1">
      <c r="A642" s="1"/>
    </row>
    <row r="643" ht="13.5" customHeight="1">
      <c r="A643" s="1"/>
    </row>
    <row r="644" ht="13.5" customHeight="1">
      <c r="A644" s="1"/>
    </row>
    <row r="645" ht="13.5" customHeight="1">
      <c r="A645" s="1"/>
    </row>
    <row r="646" ht="13.5" customHeight="1">
      <c r="A646" s="1"/>
    </row>
    <row r="647" ht="13.5" customHeight="1">
      <c r="A647" s="1"/>
    </row>
    <row r="648" ht="13.5" customHeight="1">
      <c r="A648" s="1"/>
    </row>
    <row r="649" ht="13.5" customHeight="1">
      <c r="A649" s="1"/>
    </row>
    <row r="650" ht="13.5" customHeight="1">
      <c r="A650" s="1"/>
    </row>
    <row r="651" ht="13.5" customHeight="1">
      <c r="A651" s="1"/>
    </row>
    <row r="652" ht="13.5" customHeight="1">
      <c r="A652" s="1"/>
    </row>
    <row r="653" ht="13.5" customHeight="1">
      <c r="A653" s="1"/>
    </row>
    <row r="654" ht="13.5" customHeight="1">
      <c r="A654" s="1"/>
    </row>
    <row r="655" ht="13.5" customHeight="1">
      <c r="A655" s="1"/>
    </row>
    <row r="656" ht="13.5" customHeight="1">
      <c r="A656" s="1"/>
    </row>
    <row r="657" ht="13.5" customHeight="1">
      <c r="A657" s="1"/>
    </row>
    <row r="658" ht="13.5" customHeight="1">
      <c r="A658" s="1"/>
    </row>
    <row r="659" ht="13.5" customHeight="1">
      <c r="A659" s="1"/>
    </row>
    <row r="660" ht="13.5" customHeight="1">
      <c r="A660" s="1"/>
    </row>
    <row r="661" ht="13.5" customHeight="1">
      <c r="A661" s="1"/>
    </row>
    <row r="662" ht="13.5" customHeight="1">
      <c r="A662" s="1"/>
    </row>
    <row r="663" ht="13.5" customHeight="1">
      <c r="A663" s="1"/>
    </row>
    <row r="664" ht="13.5" customHeight="1">
      <c r="A664" s="1"/>
    </row>
    <row r="665" ht="13.5" customHeight="1">
      <c r="A665" s="1"/>
    </row>
    <row r="666" ht="13.5" customHeight="1">
      <c r="A666" s="1"/>
    </row>
    <row r="667" ht="13.5" customHeight="1">
      <c r="A667" s="1"/>
    </row>
    <row r="668" ht="13.5" customHeight="1">
      <c r="A668" s="1"/>
    </row>
    <row r="669" ht="13.5" customHeight="1">
      <c r="A669" s="1"/>
    </row>
    <row r="670" ht="13.5" customHeight="1">
      <c r="A670" s="1"/>
    </row>
    <row r="671" ht="13.5" customHeight="1">
      <c r="A671" s="1"/>
    </row>
    <row r="672" ht="13.5" customHeight="1">
      <c r="A672" s="1"/>
    </row>
    <row r="673" ht="13.5" customHeight="1">
      <c r="A673" s="1"/>
    </row>
    <row r="674" ht="13.5" customHeight="1">
      <c r="A674" s="1"/>
    </row>
    <row r="675" ht="13.5" customHeight="1">
      <c r="A675" s="1"/>
    </row>
    <row r="676" ht="13.5" customHeight="1">
      <c r="A676" s="1"/>
    </row>
    <row r="677" ht="13.5" customHeight="1">
      <c r="A677" s="1"/>
    </row>
    <row r="678" ht="13.5" customHeight="1">
      <c r="A678" s="1"/>
    </row>
    <row r="679" ht="13.5" customHeight="1">
      <c r="A679" s="1"/>
    </row>
    <row r="680" ht="13.5" customHeight="1">
      <c r="A680" s="1"/>
    </row>
    <row r="681" ht="13.5" customHeight="1">
      <c r="A681" s="1"/>
    </row>
    <row r="682" ht="13.5" customHeight="1">
      <c r="A682" s="1"/>
    </row>
    <row r="683" ht="13.5" customHeight="1">
      <c r="A683" s="1"/>
    </row>
    <row r="684" ht="13.5" customHeight="1">
      <c r="A684" s="1"/>
    </row>
    <row r="685" ht="13.5" customHeight="1">
      <c r="A685" s="1"/>
    </row>
    <row r="686" ht="13.5" customHeight="1">
      <c r="A686" s="1"/>
    </row>
    <row r="687" ht="13.5" customHeight="1">
      <c r="A687" s="1"/>
    </row>
    <row r="688" ht="13.5" customHeight="1">
      <c r="A688" s="1"/>
    </row>
    <row r="689" ht="13.5" customHeight="1">
      <c r="A689" s="1"/>
    </row>
    <row r="690" ht="13.5" customHeight="1">
      <c r="A690" s="1"/>
    </row>
    <row r="691" ht="13.5" customHeight="1">
      <c r="A691" s="1"/>
    </row>
    <row r="692" ht="13.5" customHeight="1">
      <c r="A692" s="1"/>
    </row>
    <row r="693" ht="13.5" customHeight="1">
      <c r="A693" s="1"/>
    </row>
    <row r="694" ht="13.5" customHeight="1">
      <c r="A694" s="1"/>
    </row>
    <row r="695" ht="13.5" customHeight="1">
      <c r="A695" s="1"/>
    </row>
    <row r="696" ht="13.5" customHeight="1">
      <c r="A696" s="1"/>
    </row>
    <row r="697" ht="13.5" customHeight="1">
      <c r="A697" s="1"/>
    </row>
    <row r="698" ht="13.5" customHeight="1">
      <c r="A698" s="1"/>
    </row>
    <row r="699" ht="13.5" customHeight="1">
      <c r="A699" s="1"/>
    </row>
    <row r="700" ht="13.5" customHeight="1">
      <c r="A700" s="1"/>
    </row>
    <row r="701" ht="13.5" customHeight="1">
      <c r="A701" s="1"/>
    </row>
    <row r="702" ht="13.5" customHeight="1">
      <c r="A702" s="1"/>
    </row>
    <row r="703" ht="13.5" customHeight="1">
      <c r="A703" s="1"/>
    </row>
    <row r="704" ht="13.5" customHeight="1">
      <c r="A704" s="1"/>
    </row>
    <row r="705" ht="13.5" customHeight="1">
      <c r="A705" s="1"/>
    </row>
    <row r="706" ht="13.5" customHeight="1">
      <c r="A706" s="1"/>
    </row>
    <row r="707" ht="13.5" customHeight="1">
      <c r="A707" s="1"/>
    </row>
    <row r="708" ht="13.5" customHeight="1">
      <c r="A708" s="1"/>
    </row>
    <row r="709" ht="13.5" customHeight="1">
      <c r="A709" s="1"/>
    </row>
    <row r="710" ht="13.5" customHeight="1">
      <c r="A710" s="1"/>
    </row>
    <row r="711" ht="13.5" customHeight="1">
      <c r="A711" s="1"/>
    </row>
    <row r="712" ht="13.5" customHeight="1">
      <c r="A712" s="1"/>
    </row>
    <row r="713" ht="13.5" customHeight="1">
      <c r="A713" s="1"/>
    </row>
    <row r="714" ht="13.5" customHeight="1">
      <c r="A714" s="1"/>
    </row>
    <row r="715" ht="13.5" customHeight="1">
      <c r="A715" s="1"/>
    </row>
    <row r="716" ht="13.5" customHeight="1">
      <c r="A716" s="1"/>
    </row>
    <row r="717" ht="13.5" customHeight="1">
      <c r="A717" s="1"/>
    </row>
    <row r="718" ht="13.5" customHeight="1">
      <c r="A718" s="1"/>
    </row>
    <row r="719" ht="13.5" customHeight="1">
      <c r="A719" s="1"/>
    </row>
    <row r="720" ht="13.5" customHeight="1">
      <c r="A720" s="1"/>
    </row>
    <row r="721" ht="13.5" customHeight="1">
      <c r="A721" s="1"/>
    </row>
    <row r="722" ht="13.5" customHeight="1">
      <c r="A722" s="1"/>
    </row>
    <row r="723" ht="13.5" customHeight="1">
      <c r="A723" s="1"/>
    </row>
    <row r="724" ht="13.5" customHeight="1">
      <c r="A724" s="1"/>
    </row>
    <row r="725" ht="13.5" customHeight="1">
      <c r="A725" s="1"/>
    </row>
    <row r="726" ht="13.5" customHeight="1">
      <c r="A726" s="1"/>
    </row>
    <row r="727" ht="13.5" customHeight="1">
      <c r="A727" s="1"/>
    </row>
    <row r="728" ht="13.5" customHeight="1">
      <c r="A728" s="1"/>
    </row>
    <row r="729" ht="13.5" customHeight="1">
      <c r="A729" s="1"/>
    </row>
    <row r="730" ht="13.5" customHeight="1">
      <c r="A730" s="1"/>
    </row>
    <row r="731" ht="13.5" customHeight="1">
      <c r="A731" s="1"/>
    </row>
    <row r="732" ht="13.5" customHeight="1">
      <c r="A732" s="1"/>
    </row>
    <row r="733" ht="13.5" customHeight="1">
      <c r="A733" s="1"/>
    </row>
    <row r="734" ht="13.5" customHeight="1">
      <c r="A734" s="1"/>
    </row>
    <row r="735" ht="13.5" customHeight="1">
      <c r="A735" s="1"/>
    </row>
    <row r="736" ht="13.5" customHeight="1">
      <c r="A736" s="1"/>
    </row>
    <row r="737" ht="13.5" customHeight="1">
      <c r="A737" s="1"/>
    </row>
    <row r="738" ht="13.5" customHeight="1">
      <c r="A738" s="1"/>
    </row>
    <row r="739" ht="13.5" customHeight="1">
      <c r="A739" s="1"/>
    </row>
    <row r="740" ht="13.5" customHeight="1">
      <c r="A740" s="1"/>
    </row>
    <row r="741" ht="13.5" customHeight="1">
      <c r="A741" s="1"/>
    </row>
    <row r="742" ht="13.5" customHeight="1">
      <c r="A742" s="1"/>
    </row>
    <row r="743" ht="13.5" customHeight="1">
      <c r="A743" s="1"/>
    </row>
    <row r="744" ht="13.5" customHeight="1">
      <c r="A744" s="1"/>
    </row>
    <row r="745" ht="13.5" customHeight="1">
      <c r="A745" s="1"/>
    </row>
    <row r="746" ht="13.5" customHeight="1">
      <c r="A746" s="1"/>
    </row>
    <row r="747" ht="13.5" customHeight="1">
      <c r="A747" s="1"/>
    </row>
    <row r="748" ht="13.5" customHeight="1">
      <c r="A748" s="1"/>
    </row>
    <row r="749" ht="13.5" customHeight="1">
      <c r="A749" s="1"/>
    </row>
    <row r="750" ht="13.5" customHeight="1">
      <c r="A750" s="1"/>
    </row>
    <row r="751" ht="13.5" customHeight="1">
      <c r="A751" s="1"/>
    </row>
    <row r="752" ht="13.5" customHeight="1">
      <c r="A752" s="1"/>
    </row>
    <row r="753" ht="13.5" customHeight="1">
      <c r="A753" s="1"/>
    </row>
    <row r="754" ht="13.5" customHeight="1">
      <c r="A754" s="1"/>
    </row>
    <row r="755" ht="13.5" customHeight="1">
      <c r="A755" s="1"/>
    </row>
    <row r="756" ht="13.5" customHeight="1">
      <c r="A756" s="1"/>
    </row>
    <row r="757" ht="13.5" customHeight="1">
      <c r="A757" s="1"/>
    </row>
    <row r="758" ht="13.5" customHeight="1">
      <c r="A758" s="1"/>
    </row>
    <row r="759" ht="13.5" customHeight="1">
      <c r="A759" s="1"/>
    </row>
    <row r="760" ht="13.5" customHeight="1">
      <c r="A760" s="1"/>
    </row>
    <row r="761" ht="13.5" customHeight="1">
      <c r="A761" s="1"/>
    </row>
    <row r="762" ht="13.5" customHeight="1">
      <c r="A762" s="1"/>
    </row>
    <row r="763" ht="13.5" customHeight="1">
      <c r="A763" s="1"/>
    </row>
    <row r="764" ht="13.5" customHeight="1">
      <c r="A764" s="1"/>
    </row>
    <row r="765" ht="13.5" customHeight="1">
      <c r="A765" s="1"/>
    </row>
    <row r="766" ht="13.5" customHeight="1">
      <c r="A766" s="1"/>
    </row>
    <row r="767" ht="13.5" customHeight="1">
      <c r="A767" s="1"/>
    </row>
    <row r="768" ht="13.5" customHeight="1">
      <c r="A768" s="1"/>
    </row>
    <row r="769" ht="13.5" customHeight="1">
      <c r="A769" s="1"/>
    </row>
    <row r="770" ht="13.5" customHeight="1">
      <c r="A770" s="1"/>
    </row>
    <row r="771" ht="13.5" customHeight="1">
      <c r="A771" s="1"/>
    </row>
    <row r="772" ht="13.5" customHeight="1">
      <c r="A772" s="1"/>
    </row>
    <row r="773" ht="13.5" customHeight="1">
      <c r="A773" s="1"/>
    </row>
    <row r="774" ht="13.5" customHeight="1">
      <c r="A774" s="1"/>
    </row>
    <row r="775" ht="13.5" customHeight="1">
      <c r="A775" s="1"/>
    </row>
    <row r="776" ht="13.5" customHeight="1">
      <c r="A776" s="1"/>
    </row>
    <row r="777" ht="13.5" customHeight="1">
      <c r="A777" s="1"/>
    </row>
    <row r="778" ht="13.5" customHeight="1">
      <c r="A778" s="1"/>
    </row>
    <row r="779" ht="13.5" customHeight="1">
      <c r="A779" s="1"/>
    </row>
    <row r="780" ht="13.5" customHeight="1">
      <c r="A780" s="1"/>
    </row>
    <row r="781" ht="13.5" customHeight="1">
      <c r="A781" s="1"/>
    </row>
    <row r="782" ht="13.5" customHeight="1">
      <c r="A782" s="1"/>
    </row>
    <row r="783" ht="13.5" customHeight="1">
      <c r="A783" s="1"/>
    </row>
    <row r="784" ht="13.5" customHeight="1">
      <c r="A784" s="1"/>
    </row>
    <row r="785" ht="13.5" customHeight="1">
      <c r="A785" s="1"/>
    </row>
    <row r="786" ht="13.5" customHeight="1">
      <c r="A786" s="1"/>
    </row>
    <row r="787" ht="13.5" customHeight="1">
      <c r="A787" s="1"/>
    </row>
    <row r="788" ht="13.5" customHeight="1">
      <c r="A788" s="1"/>
    </row>
    <row r="789" ht="13.5" customHeight="1">
      <c r="A789" s="1"/>
    </row>
    <row r="790" ht="13.5" customHeight="1">
      <c r="A790" s="1"/>
    </row>
    <row r="791" ht="13.5" customHeight="1">
      <c r="A791" s="1"/>
    </row>
    <row r="792" ht="13.5" customHeight="1">
      <c r="A792" s="1"/>
    </row>
    <row r="793" ht="13.5" customHeight="1">
      <c r="A793" s="1"/>
    </row>
    <row r="794" ht="13.5" customHeight="1">
      <c r="A794" s="1"/>
    </row>
    <row r="795" ht="13.5" customHeight="1">
      <c r="A795" s="1"/>
    </row>
    <row r="796" ht="13.5" customHeight="1">
      <c r="A796" s="1"/>
    </row>
    <row r="797" ht="13.5" customHeight="1">
      <c r="A797" s="1"/>
    </row>
    <row r="798" ht="13.5" customHeight="1">
      <c r="A798" s="1"/>
    </row>
    <row r="799" ht="13.5" customHeight="1">
      <c r="A799" s="1"/>
    </row>
    <row r="800" ht="13.5" customHeight="1">
      <c r="A800" s="1"/>
    </row>
    <row r="801" ht="13.5" customHeight="1">
      <c r="A801" s="1"/>
    </row>
    <row r="802" ht="13.5" customHeight="1">
      <c r="A802" s="1"/>
    </row>
    <row r="803" ht="13.5" customHeight="1">
      <c r="A803" s="1"/>
    </row>
    <row r="804" ht="13.5" customHeight="1">
      <c r="A804" s="1"/>
    </row>
    <row r="805" ht="13.5" customHeight="1">
      <c r="A805" s="1"/>
    </row>
    <row r="806" ht="13.5" customHeight="1">
      <c r="A806" s="1"/>
    </row>
    <row r="807" ht="13.5" customHeight="1">
      <c r="A807" s="1"/>
    </row>
    <row r="808" ht="13.5" customHeight="1">
      <c r="A808" s="1"/>
    </row>
    <row r="809" ht="13.5" customHeight="1">
      <c r="A809" s="1"/>
    </row>
    <row r="810" ht="13.5" customHeight="1">
      <c r="A810" s="1"/>
    </row>
    <row r="811" ht="13.5" customHeight="1">
      <c r="A811" s="1"/>
    </row>
    <row r="812" ht="13.5" customHeight="1">
      <c r="A812" s="1"/>
    </row>
    <row r="813" ht="13.5" customHeight="1">
      <c r="A813" s="1"/>
    </row>
    <row r="814" ht="13.5" customHeight="1">
      <c r="A814" s="1"/>
    </row>
    <row r="815" ht="13.5" customHeight="1">
      <c r="A815" s="1"/>
    </row>
    <row r="816" ht="13.5" customHeight="1">
      <c r="A816" s="1"/>
    </row>
    <row r="817" ht="13.5" customHeight="1">
      <c r="A817" s="1"/>
    </row>
    <row r="818" ht="13.5" customHeight="1">
      <c r="A818" s="1"/>
    </row>
    <row r="819" ht="13.5" customHeight="1">
      <c r="A819" s="1"/>
    </row>
    <row r="820" ht="13.5" customHeight="1">
      <c r="A820" s="1"/>
    </row>
    <row r="821" ht="13.5" customHeight="1">
      <c r="A821" s="1"/>
    </row>
    <row r="822" ht="13.5" customHeight="1">
      <c r="A822" s="1"/>
    </row>
    <row r="823" ht="13.5" customHeight="1">
      <c r="A823" s="1"/>
    </row>
    <row r="824" ht="13.5" customHeight="1">
      <c r="A824" s="1"/>
    </row>
    <row r="825" ht="13.5" customHeight="1">
      <c r="A825" s="1"/>
    </row>
    <row r="826" ht="13.5" customHeight="1">
      <c r="A826" s="1"/>
    </row>
    <row r="827" ht="13.5" customHeight="1">
      <c r="A827" s="1"/>
    </row>
    <row r="828" ht="13.5" customHeight="1">
      <c r="A828" s="1"/>
    </row>
    <row r="829" ht="13.5" customHeight="1">
      <c r="A829" s="1"/>
    </row>
    <row r="830" ht="13.5" customHeight="1">
      <c r="A830" s="1"/>
    </row>
    <row r="831" ht="13.5" customHeight="1">
      <c r="A831" s="1"/>
    </row>
    <row r="832" ht="13.5" customHeight="1">
      <c r="A832" s="1"/>
    </row>
    <row r="833" ht="13.5" customHeight="1">
      <c r="A833" s="1"/>
    </row>
    <row r="834" ht="13.5" customHeight="1">
      <c r="A834" s="1"/>
    </row>
    <row r="835" ht="13.5" customHeight="1">
      <c r="A835" s="1"/>
    </row>
    <row r="836" ht="13.5" customHeight="1">
      <c r="A836" s="1"/>
    </row>
    <row r="837" ht="13.5" customHeight="1">
      <c r="A837" s="1"/>
    </row>
    <row r="838" ht="13.5" customHeight="1">
      <c r="A838" s="1"/>
    </row>
    <row r="839" ht="13.5" customHeight="1">
      <c r="A839" s="1"/>
    </row>
    <row r="840" ht="13.5" customHeight="1">
      <c r="A840" s="1"/>
    </row>
    <row r="841" ht="13.5" customHeight="1">
      <c r="A841" s="1"/>
    </row>
    <row r="842" ht="13.5" customHeight="1">
      <c r="A842" s="1"/>
    </row>
    <row r="843" ht="13.5" customHeight="1">
      <c r="A843" s="1"/>
    </row>
    <row r="844" ht="13.5" customHeight="1">
      <c r="A844" s="1"/>
    </row>
    <row r="845" ht="13.5" customHeight="1">
      <c r="A845" s="1"/>
    </row>
    <row r="846" ht="13.5" customHeight="1">
      <c r="A846" s="1"/>
    </row>
    <row r="847" ht="13.5" customHeight="1">
      <c r="A847" s="1"/>
    </row>
    <row r="848" ht="13.5" customHeight="1">
      <c r="A848" s="1"/>
    </row>
    <row r="849" ht="13.5" customHeight="1">
      <c r="A849" s="1"/>
    </row>
    <row r="850" ht="13.5" customHeight="1">
      <c r="A850" s="1"/>
    </row>
    <row r="851" ht="13.5" customHeight="1">
      <c r="A851" s="1"/>
    </row>
    <row r="852" ht="13.5" customHeight="1">
      <c r="A852" s="1"/>
    </row>
    <row r="853" ht="13.5" customHeight="1">
      <c r="A853" s="1"/>
    </row>
    <row r="854" ht="13.5" customHeight="1">
      <c r="A854" s="1"/>
    </row>
    <row r="855" ht="13.5" customHeight="1">
      <c r="A855" s="1"/>
    </row>
    <row r="856" ht="13.5" customHeight="1">
      <c r="A856" s="1"/>
    </row>
    <row r="857" ht="13.5" customHeight="1">
      <c r="A857" s="1"/>
    </row>
    <row r="858" ht="13.5" customHeight="1">
      <c r="A858" s="1"/>
    </row>
    <row r="859" ht="13.5" customHeight="1">
      <c r="A859" s="1"/>
    </row>
    <row r="860" ht="13.5" customHeight="1">
      <c r="A860" s="1"/>
    </row>
    <row r="861" ht="13.5" customHeight="1">
      <c r="A861" s="1"/>
    </row>
    <row r="862" ht="13.5" customHeight="1">
      <c r="A862" s="1"/>
    </row>
    <row r="863" ht="13.5" customHeight="1">
      <c r="A863" s="1"/>
    </row>
    <row r="864" ht="13.5" customHeight="1">
      <c r="A864" s="1"/>
    </row>
    <row r="865" ht="13.5" customHeight="1">
      <c r="A865" s="1"/>
    </row>
    <row r="866" ht="13.5" customHeight="1">
      <c r="A866" s="1"/>
    </row>
    <row r="867" ht="13.5" customHeight="1">
      <c r="A867" s="1"/>
    </row>
    <row r="868" ht="13.5" customHeight="1">
      <c r="A868" s="1"/>
    </row>
    <row r="869" ht="13.5" customHeight="1">
      <c r="A869" s="1"/>
    </row>
    <row r="870" ht="13.5" customHeight="1">
      <c r="A870" s="1"/>
    </row>
    <row r="871" ht="13.5" customHeight="1">
      <c r="A871" s="1"/>
    </row>
    <row r="872" ht="13.5" customHeight="1">
      <c r="A872" s="1"/>
    </row>
    <row r="873" ht="13.5" customHeight="1">
      <c r="A873" s="1"/>
    </row>
    <row r="874" ht="13.5" customHeight="1">
      <c r="A874" s="1"/>
    </row>
    <row r="875" ht="13.5" customHeight="1">
      <c r="A875" s="1"/>
    </row>
    <row r="876" ht="13.5" customHeight="1">
      <c r="A876" s="1"/>
    </row>
    <row r="877" ht="13.5" customHeight="1">
      <c r="A877" s="1"/>
    </row>
    <row r="878" ht="13.5" customHeight="1">
      <c r="A878" s="1"/>
    </row>
    <row r="879" ht="13.5" customHeight="1">
      <c r="A879" s="1"/>
    </row>
    <row r="880" ht="13.5" customHeight="1">
      <c r="A880" s="1"/>
    </row>
    <row r="881" ht="13.5" customHeight="1">
      <c r="A881" s="1"/>
    </row>
    <row r="882" ht="13.5" customHeight="1">
      <c r="A882" s="1"/>
    </row>
    <row r="883" ht="13.5" customHeight="1">
      <c r="A883" s="1"/>
    </row>
    <row r="884" ht="13.5" customHeight="1">
      <c r="A884" s="1"/>
    </row>
    <row r="885" ht="13.5" customHeight="1">
      <c r="A885" s="1"/>
    </row>
    <row r="886" ht="13.5" customHeight="1">
      <c r="A886" s="1"/>
    </row>
    <row r="887" ht="13.5" customHeight="1">
      <c r="A887" s="1"/>
    </row>
    <row r="888" ht="13.5" customHeight="1">
      <c r="A888" s="1"/>
    </row>
    <row r="889" ht="13.5" customHeight="1">
      <c r="A889" s="1"/>
    </row>
    <row r="890" ht="13.5" customHeight="1">
      <c r="A890" s="1"/>
    </row>
    <row r="891" ht="13.5" customHeight="1">
      <c r="A891" s="1"/>
    </row>
    <row r="892" ht="13.5" customHeight="1">
      <c r="A892" s="1"/>
    </row>
    <row r="893" ht="13.5" customHeight="1">
      <c r="A893" s="1"/>
    </row>
    <row r="894" ht="13.5" customHeight="1">
      <c r="A894" s="1"/>
    </row>
    <row r="895" ht="13.5" customHeight="1">
      <c r="A895" s="1"/>
    </row>
    <row r="896" ht="13.5" customHeight="1">
      <c r="A896" s="1"/>
    </row>
    <row r="897" ht="13.5" customHeight="1">
      <c r="A897" s="1"/>
    </row>
    <row r="898" ht="13.5" customHeight="1">
      <c r="A898" s="1"/>
    </row>
    <row r="899" ht="13.5" customHeight="1">
      <c r="A899" s="1"/>
    </row>
    <row r="900" ht="13.5" customHeight="1">
      <c r="A900" s="1"/>
    </row>
    <row r="901" ht="13.5" customHeight="1">
      <c r="A901" s="1"/>
    </row>
    <row r="902" ht="13.5" customHeight="1">
      <c r="A902" s="1"/>
    </row>
    <row r="903" ht="13.5" customHeight="1">
      <c r="A903" s="1"/>
    </row>
    <row r="904" ht="13.5" customHeight="1">
      <c r="A904" s="1"/>
    </row>
    <row r="905" ht="13.5" customHeight="1">
      <c r="A905" s="1"/>
    </row>
    <row r="906" ht="13.5" customHeight="1">
      <c r="A906" s="1"/>
    </row>
    <row r="907" ht="13.5" customHeight="1">
      <c r="A907" s="1"/>
    </row>
    <row r="908" ht="13.5" customHeight="1">
      <c r="A908" s="1"/>
    </row>
    <row r="909" ht="13.5" customHeight="1">
      <c r="A909" s="1"/>
    </row>
    <row r="910" ht="13.5" customHeight="1">
      <c r="A910" s="1"/>
    </row>
    <row r="911" ht="13.5" customHeight="1">
      <c r="A911" s="1"/>
    </row>
    <row r="912" ht="13.5" customHeight="1">
      <c r="A912" s="1"/>
    </row>
    <row r="913" ht="13.5" customHeight="1">
      <c r="A913" s="1"/>
    </row>
    <row r="914" ht="13.5" customHeight="1">
      <c r="A914" s="1"/>
    </row>
    <row r="915" ht="13.5" customHeight="1">
      <c r="A915" s="1"/>
    </row>
    <row r="916" ht="13.5" customHeight="1">
      <c r="A916" s="1"/>
    </row>
    <row r="917" ht="13.5" customHeight="1">
      <c r="A917" s="1"/>
    </row>
    <row r="918" ht="13.5" customHeight="1">
      <c r="A918" s="1"/>
    </row>
    <row r="919" ht="13.5" customHeight="1">
      <c r="A919" s="1"/>
    </row>
    <row r="920" ht="13.5" customHeight="1">
      <c r="A920" s="1"/>
    </row>
    <row r="921" ht="13.5" customHeight="1">
      <c r="A921" s="1"/>
    </row>
    <row r="922" ht="13.5" customHeight="1">
      <c r="A922" s="1"/>
    </row>
    <row r="923" ht="13.5" customHeight="1">
      <c r="A923" s="1"/>
    </row>
    <row r="924" ht="13.5" customHeight="1">
      <c r="A924" s="1"/>
    </row>
    <row r="925" ht="13.5" customHeight="1">
      <c r="A925" s="1"/>
    </row>
    <row r="926" ht="13.5" customHeight="1">
      <c r="A926" s="1"/>
    </row>
    <row r="927" ht="13.5" customHeight="1">
      <c r="A927" s="1"/>
    </row>
    <row r="928" ht="13.5" customHeight="1">
      <c r="A928" s="1"/>
    </row>
    <row r="929" ht="13.5" customHeight="1">
      <c r="A929" s="1"/>
    </row>
    <row r="930" ht="13.5" customHeight="1">
      <c r="A930" s="1"/>
    </row>
    <row r="931" ht="13.5" customHeight="1">
      <c r="A931" s="1"/>
    </row>
    <row r="932" ht="13.5" customHeight="1">
      <c r="A932" s="1"/>
    </row>
    <row r="933" ht="13.5" customHeight="1">
      <c r="A933" s="1"/>
    </row>
    <row r="934" ht="13.5" customHeight="1">
      <c r="A934" s="1"/>
    </row>
    <row r="935" ht="13.5" customHeight="1">
      <c r="A935" s="1"/>
    </row>
    <row r="936" ht="13.5" customHeight="1">
      <c r="A936" s="1"/>
    </row>
    <row r="937" ht="13.5" customHeight="1">
      <c r="A937" s="1"/>
    </row>
    <row r="938" ht="13.5" customHeight="1">
      <c r="A938" s="1"/>
    </row>
    <row r="939" ht="13.5" customHeight="1">
      <c r="A939" s="1"/>
    </row>
    <row r="940" ht="13.5" customHeight="1">
      <c r="A940" s="1"/>
    </row>
    <row r="941" ht="13.5" customHeight="1">
      <c r="A941" s="1"/>
    </row>
    <row r="942" ht="13.5" customHeight="1">
      <c r="A942" s="1"/>
    </row>
    <row r="943" ht="13.5" customHeight="1">
      <c r="A943" s="1"/>
    </row>
    <row r="944" ht="13.5" customHeight="1">
      <c r="A944" s="1"/>
    </row>
    <row r="945" ht="13.5" customHeight="1">
      <c r="A945" s="1"/>
    </row>
    <row r="946" ht="13.5" customHeight="1">
      <c r="A946" s="1"/>
    </row>
    <row r="947" ht="13.5" customHeight="1">
      <c r="A947" s="1"/>
    </row>
    <row r="948" ht="13.5" customHeight="1">
      <c r="A948" s="1"/>
    </row>
    <row r="949" ht="13.5" customHeight="1">
      <c r="A949" s="1"/>
    </row>
    <row r="950" ht="13.5" customHeight="1">
      <c r="A950" s="1"/>
    </row>
    <row r="951" ht="13.5" customHeight="1">
      <c r="A951" s="1"/>
    </row>
    <row r="952" ht="13.5" customHeight="1">
      <c r="A952" s="1"/>
    </row>
    <row r="953" ht="13.5" customHeight="1">
      <c r="A953" s="1"/>
    </row>
    <row r="954" ht="13.5" customHeight="1">
      <c r="A954" s="1"/>
    </row>
    <row r="955" ht="13.5" customHeight="1">
      <c r="A955" s="1"/>
    </row>
    <row r="956" ht="13.5" customHeight="1">
      <c r="A956" s="1"/>
    </row>
    <row r="957" ht="13.5" customHeight="1">
      <c r="A957" s="1"/>
    </row>
    <row r="958" ht="13.5" customHeight="1">
      <c r="A958" s="1"/>
    </row>
    <row r="959" ht="13.5" customHeight="1">
      <c r="A959" s="1"/>
    </row>
    <row r="960" ht="13.5" customHeight="1">
      <c r="A960" s="1"/>
    </row>
    <row r="961" ht="13.5" customHeight="1">
      <c r="A961" s="1"/>
    </row>
    <row r="962" ht="13.5" customHeight="1">
      <c r="A962" s="1"/>
    </row>
    <row r="963" ht="13.5" customHeight="1">
      <c r="A963" s="1"/>
    </row>
    <row r="964" ht="13.5" customHeight="1">
      <c r="A964" s="1"/>
    </row>
    <row r="965" ht="13.5" customHeight="1">
      <c r="A965" s="1"/>
    </row>
    <row r="966" ht="13.5" customHeight="1">
      <c r="A966" s="1"/>
    </row>
    <row r="967" ht="13.5" customHeight="1">
      <c r="A967" s="1"/>
    </row>
    <row r="968" ht="13.5" customHeight="1">
      <c r="A968" s="1"/>
    </row>
    <row r="969" ht="13.5" customHeight="1">
      <c r="A969" s="1"/>
    </row>
    <row r="970" ht="13.5" customHeight="1">
      <c r="A970" s="1"/>
    </row>
    <row r="971" ht="13.5" customHeight="1">
      <c r="A971" s="1"/>
    </row>
    <row r="972" ht="13.5" customHeight="1">
      <c r="A972" s="1"/>
    </row>
    <row r="973" ht="13.5" customHeight="1">
      <c r="A973" s="1"/>
    </row>
    <row r="974" ht="13.5" customHeight="1">
      <c r="A974" s="1"/>
    </row>
    <row r="975" ht="13.5" customHeight="1">
      <c r="A975" s="1"/>
    </row>
    <row r="976" ht="13.5" customHeight="1">
      <c r="A976" s="1"/>
    </row>
    <row r="977" ht="13.5" customHeight="1">
      <c r="A977" s="1"/>
    </row>
    <row r="978" ht="13.5" customHeight="1">
      <c r="A978" s="1"/>
    </row>
    <row r="979" ht="13.5" customHeight="1">
      <c r="A979" s="1"/>
    </row>
    <row r="980" ht="13.5" customHeight="1">
      <c r="A980" s="1"/>
    </row>
    <row r="981" ht="13.5" customHeight="1">
      <c r="A981" s="1"/>
    </row>
    <row r="982" ht="13.5" customHeight="1">
      <c r="A982" s="1"/>
    </row>
    <row r="983" ht="13.5" customHeight="1">
      <c r="A983" s="1"/>
    </row>
    <row r="984" ht="13.5" customHeight="1">
      <c r="A984" s="1"/>
    </row>
    <row r="985" ht="13.5" customHeight="1">
      <c r="A985" s="1"/>
    </row>
    <row r="986" ht="13.5" customHeight="1">
      <c r="A986" s="1"/>
    </row>
    <row r="987" ht="13.5" customHeight="1">
      <c r="A987" s="1"/>
    </row>
    <row r="988" ht="13.5" customHeight="1">
      <c r="A988" s="1"/>
    </row>
    <row r="989" ht="13.5" customHeight="1">
      <c r="A989" s="1"/>
    </row>
    <row r="990" ht="13.5" customHeight="1">
      <c r="A990" s="1"/>
    </row>
    <row r="991" ht="13.5" customHeight="1">
      <c r="A991" s="1"/>
    </row>
    <row r="992" ht="13.5" customHeight="1">
      <c r="A992" s="1"/>
    </row>
    <row r="993" ht="13.5" customHeight="1">
      <c r="A993" s="1"/>
    </row>
    <row r="994" ht="13.5" customHeight="1">
      <c r="A994" s="1"/>
    </row>
    <row r="995" ht="13.5" customHeight="1">
      <c r="A995" s="1"/>
    </row>
    <row r="996" ht="13.5" customHeight="1">
      <c r="A996" s="1"/>
    </row>
    <row r="997" ht="13.5" customHeight="1">
      <c r="A997" s="1"/>
    </row>
    <row r="998" ht="13.5" customHeight="1">
      <c r="A998" s="1"/>
    </row>
    <row r="999" ht="13.5" customHeight="1">
      <c r="A999" s="1"/>
    </row>
    <row r="1000" ht="13.5" customHeight="1">
      <c r="A1000" s="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5.0"/>
    <col customWidth="1" min="2" max="10" width="8.63"/>
    <col customWidth="1" min="11" max="11" width="5.38"/>
    <col customWidth="1" min="12" max="12" width="15.0"/>
    <col customWidth="1" min="13" max="21" width="8.63"/>
    <col customWidth="1" min="22" max="26" width="9.38"/>
  </cols>
  <sheetData>
    <row r="1" ht="13.5" customHeight="1">
      <c r="A1" s="2" t="s">
        <v>0</v>
      </c>
      <c r="B1" s="1"/>
      <c r="C1" s="3" t="s">
        <v>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13.5" customHeight="1">
      <c r="A2" s="1"/>
      <c r="B2" s="1"/>
      <c r="C2" s="3" t="s">
        <v>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13.5" customHeight="1">
      <c r="A3" s="1"/>
      <c r="B3" s="1"/>
      <c r="C3" s="3" t="s">
        <v>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ht="13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ht="13.5" customHeight="1">
      <c r="A5" s="4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4" t="s">
        <v>5</v>
      </c>
      <c r="M5" s="1"/>
      <c r="N5" s="1"/>
      <c r="O5" s="1"/>
      <c r="P5" s="1"/>
      <c r="Q5" s="1"/>
      <c r="R5" s="1"/>
      <c r="S5" s="1"/>
      <c r="T5" s="1"/>
      <c r="U5" s="1"/>
    </row>
    <row r="6" ht="13.5" customHeight="1">
      <c r="A6" s="5" t="s">
        <v>6</v>
      </c>
      <c r="B6" s="1" t="s">
        <v>7</v>
      </c>
      <c r="C6" s="1" t="s">
        <v>8</v>
      </c>
      <c r="D6" s="1" t="s">
        <v>9</v>
      </c>
      <c r="E6" s="1" t="s">
        <v>10</v>
      </c>
      <c r="F6" s="1" t="s">
        <v>11</v>
      </c>
      <c r="G6" s="1" t="s">
        <v>12</v>
      </c>
      <c r="H6" s="1" t="s">
        <v>13</v>
      </c>
      <c r="I6" s="1" t="s">
        <v>14</v>
      </c>
      <c r="J6" s="1" t="s">
        <v>15</v>
      </c>
      <c r="K6" s="1"/>
      <c r="L6" s="5" t="s">
        <v>6</v>
      </c>
      <c r="M6" s="1" t="s">
        <v>7</v>
      </c>
      <c r="N6" s="1" t="s">
        <v>8</v>
      </c>
      <c r="O6" s="1" t="s">
        <v>9</v>
      </c>
      <c r="P6" s="1" t="s">
        <v>10</v>
      </c>
      <c r="Q6" s="1" t="s">
        <v>11</v>
      </c>
      <c r="R6" s="1" t="s">
        <v>12</v>
      </c>
      <c r="S6" s="1" t="s">
        <v>13</v>
      </c>
      <c r="T6" s="1" t="s">
        <v>14</v>
      </c>
      <c r="U6" s="1" t="s">
        <v>15</v>
      </c>
    </row>
    <row r="7" ht="13.5" customHeight="1">
      <c r="A7" s="1" t="s">
        <v>16</v>
      </c>
      <c r="B7" s="6">
        <v>53.0</v>
      </c>
      <c r="C7" s="6">
        <v>65.0</v>
      </c>
      <c r="D7" s="6">
        <v>138.0</v>
      </c>
      <c r="E7" s="6">
        <v>75.0</v>
      </c>
      <c r="F7" s="6">
        <v>52.0</v>
      </c>
      <c r="G7" s="6">
        <v>67.0</v>
      </c>
      <c r="H7" s="6">
        <v>53.0</v>
      </c>
      <c r="I7" s="6">
        <v>49.0</v>
      </c>
      <c r="J7" s="6">
        <v>50.0</v>
      </c>
      <c r="K7" s="1"/>
      <c r="L7" s="1" t="s">
        <v>16</v>
      </c>
      <c r="M7" s="6">
        <v>0.048</v>
      </c>
      <c r="N7" s="6">
        <v>0.045</v>
      </c>
      <c r="O7" s="6">
        <v>0.045</v>
      </c>
      <c r="P7" s="6">
        <v>0.044</v>
      </c>
      <c r="Q7" s="6">
        <v>0.048</v>
      </c>
      <c r="R7" s="6">
        <v>0.051</v>
      </c>
      <c r="S7" s="6">
        <v>0.04</v>
      </c>
      <c r="T7" s="6">
        <v>0.052</v>
      </c>
      <c r="U7" s="6">
        <v>0.032</v>
      </c>
    </row>
    <row r="8" ht="13.5" customHeight="1">
      <c r="A8" s="1" t="s">
        <v>25</v>
      </c>
      <c r="B8" s="6">
        <v>52.0</v>
      </c>
      <c r="C8" s="6">
        <v>63.0</v>
      </c>
      <c r="D8" s="6">
        <v>142.0</v>
      </c>
      <c r="E8" s="6">
        <v>76.0</v>
      </c>
      <c r="F8" s="6">
        <v>55.0</v>
      </c>
      <c r="G8" s="6">
        <v>59.0</v>
      </c>
      <c r="H8" s="6">
        <v>54.0</v>
      </c>
      <c r="I8" s="6">
        <v>52.0</v>
      </c>
      <c r="J8" s="6">
        <v>50.0</v>
      </c>
      <c r="K8" s="1"/>
      <c r="L8" s="1" t="s">
        <v>25</v>
      </c>
      <c r="M8" s="6">
        <v>0.053</v>
      </c>
      <c r="N8" s="6">
        <v>0.051</v>
      </c>
      <c r="O8" s="6">
        <v>0.058</v>
      </c>
      <c r="P8" s="6">
        <v>0.046</v>
      </c>
      <c r="Q8" s="6">
        <v>0.046</v>
      </c>
      <c r="R8" s="6">
        <v>0.048</v>
      </c>
      <c r="S8" s="6">
        <v>0.042</v>
      </c>
      <c r="T8" s="6">
        <v>0.048</v>
      </c>
      <c r="U8" s="6">
        <v>0.035</v>
      </c>
    </row>
    <row r="9" ht="13.5" customHeight="1">
      <c r="A9" s="1" t="s">
        <v>27</v>
      </c>
      <c r="B9" s="6">
        <v>54.0</v>
      </c>
      <c r="C9" s="6">
        <v>68.0</v>
      </c>
      <c r="D9" s="6">
        <v>153.0</v>
      </c>
      <c r="E9" s="6">
        <v>75.0</v>
      </c>
      <c r="F9" s="6">
        <v>44.0</v>
      </c>
      <c r="G9" s="6">
        <v>65.0</v>
      </c>
      <c r="H9" s="6">
        <v>51.0</v>
      </c>
      <c r="I9" s="6">
        <v>53.0</v>
      </c>
      <c r="J9" s="6">
        <v>50.0</v>
      </c>
      <c r="K9" s="1"/>
      <c r="L9" s="1" t="s">
        <v>27</v>
      </c>
      <c r="M9" s="6">
        <v>0.043</v>
      </c>
      <c r="N9" s="6">
        <v>0.054</v>
      </c>
      <c r="O9" s="6">
        <v>0.05</v>
      </c>
      <c r="P9" s="6">
        <v>0.044</v>
      </c>
      <c r="Q9" s="6">
        <v>0.05</v>
      </c>
      <c r="R9" s="6">
        <v>0.044</v>
      </c>
      <c r="S9" s="6">
        <v>0.044</v>
      </c>
      <c r="T9" s="6">
        <v>0.05</v>
      </c>
      <c r="U9" s="6">
        <v>0.036</v>
      </c>
    </row>
    <row r="10" ht="13.5" customHeight="1">
      <c r="A10" s="1" t="s">
        <v>28</v>
      </c>
      <c r="B10" s="6">
        <v>53.0</v>
      </c>
      <c r="C10" s="6">
        <v>67.0</v>
      </c>
      <c r="D10" s="6">
        <v>168.0</v>
      </c>
      <c r="E10" s="6">
        <v>77.0</v>
      </c>
      <c r="F10" s="6">
        <v>56.0</v>
      </c>
      <c r="G10" s="6">
        <v>60.0</v>
      </c>
      <c r="H10" s="6">
        <v>53.0</v>
      </c>
      <c r="I10" s="6">
        <v>51.0</v>
      </c>
      <c r="J10" s="6">
        <v>50.0</v>
      </c>
      <c r="K10" s="1"/>
      <c r="L10" s="1" t="s">
        <v>28</v>
      </c>
      <c r="M10" s="6">
        <v>0.043</v>
      </c>
      <c r="N10" s="6">
        <v>0.047</v>
      </c>
      <c r="O10" s="6">
        <v>0.059</v>
      </c>
      <c r="P10" s="6">
        <v>0.046</v>
      </c>
      <c r="Q10" s="6">
        <v>0.05</v>
      </c>
      <c r="R10" s="6">
        <v>0.053</v>
      </c>
      <c r="S10" s="6">
        <v>0.04</v>
      </c>
      <c r="T10" s="6">
        <v>0.049</v>
      </c>
      <c r="U10" s="6">
        <v>0.034</v>
      </c>
    </row>
    <row r="11" ht="13.5" customHeight="1">
      <c r="A11" s="1" t="s">
        <v>29</v>
      </c>
      <c r="B11" s="6">
        <v>56.0</v>
      </c>
      <c r="C11" s="6">
        <v>66.0</v>
      </c>
      <c r="D11" s="6">
        <v>149.0</v>
      </c>
      <c r="E11" s="6">
        <v>67.0</v>
      </c>
      <c r="F11" s="6">
        <v>49.0</v>
      </c>
      <c r="G11" s="6">
        <v>64.0</v>
      </c>
      <c r="H11" s="6">
        <v>55.0</v>
      </c>
      <c r="I11" s="6">
        <v>54.0</v>
      </c>
      <c r="J11" s="6">
        <v>53.0</v>
      </c>
      <c r="K11" s="1"/>
      <c r="L11" s="1" t="s">
        <v>29</v>
      </c>
      <c r="M11" s="6">
        <v>0.042</v>
      </c>
      <c r="N11" s="6">
        <v>0.055</v>
      </c>
      <c r="O11" s="6">
        <v>0.05</v>
      </c>
      <c r="P11" s="6">
        <v>0.041</v>
      </c>
      <c r="Q11" s="6">
        <v>0.047</v>
      </c>
      <c r="R11" s="6">
        <v>0.048</v>
      </c>
      <c r="S11" s="6">
        <v>0.049</v>
      </c>
      <c r="T11" s="6">
        <v>0.049</v>
      </c>
      <c r="U11" s="6">
        <v>0.034</v>
      </c>
    </row>
    <row r="12" ht="13.5" customHeight="1">
      <c r="A12" s="1" t="s">
        <v>30</v>
      </c>
      <c r="B12" s="6">
        <v>54.0</v>
      </c>
      <c r="C12" s="6">
        <v>62.0</v>
      </c>
      <c r="D12" s="6">
        <v>139.0</v>
      </c>
      <c r="E12" s="6">
        <v>67.0</v>
      </c>
      <c r="F12" s="6">
        <v>46.0</v>
      </c>
      <c r="G12" s="6">
        <v>66.0</v>
      </c>
      <c r="H12" s="6">
        <v>55.0</v>
      </c>
      <c r="I12" s="6">
        <v>53.0</v>
      </c>
      <c r="J12" s="6">
        <v>51.0</v>
      </c>
      <c r="K12" s="1"/>
      <c r="L12" s="1" t="s">
        <v>30</v>
      </c>
      <c r="M12" s="6">
        <v>0.042</v>
      </c>
      <c r="N12" s="6">
        <v>0.05</v>
      </c>
      <c r="O12" s="6">
        <v>0.047</v>
      </c>
      <c r="P12" s="6">
        <v>0.045</v>
      </c>
      <c r="Q12" s="6">
        <v>0.047</v>
      </c>
      <c r="R12" s="6">
        <v>0.047</v>
      </c>
      <c r="S12" s="6">
        <v>0.05</v>
      </c>
      <c r="T12" s="6">
        <v>0.051</v>
      </c>
      <c r="U12" s="6">
        <v>0.036</v>
      </c>
    </row>
    <row r="13" ht="13.5" customHeight="1">
      <c r="A13" s="1" t="s">
        <v>31</v>
      </c>
      <c r="B13" s="6">
        <v>52.0</v>
      </c>
      <c r="C13" s="6">
        <v>65.0</v>
      </c>
      <c r="D13" s="6">
        <v>143.0</v>
      </c>
      <c r="E13" s="6">
        <v>71.0</v>
      </c>
      <c r="F13" s="6">
        <v>53.0</v>
      </c>
      <c r="G13" s="6">
        <v>61.0</v>
      </c>
      <c r="H13" s="6">
        <v>54.0</v>
      </c>
      <c r="I13" s="6">
        <v>46.0</v>
      </c>
      <c r="J13" s="6">
        <v>49.0</v>
      </c>
      <c r="K13" s="1"/>
      <c r="L13" s="1" t="s">
        <v>31</v>
      </c>
      <c r="M13" s="6">
        <v>0.048</v>
      </c>
      <c r="N13" s="6">
        <v>0.046</v>
      </c>
      <c r="O13" s="6">
        <v>0.047</v>
      </c>
      <c r="P13" s="6">
        <v>0.047</v>
      </c>
      <c r="Q13" s="6">
        <v>0.048</v>
      </c>
      <c r="R13" s="6">
        <v>0.047</v>
      </c>
      <c r="S13" s="6">
        <v>0.048</v>
      </c>
      <c r="T13" s="6">
        <v>0.045</v>
      </c>
      <c r="U13" s="6">
        <v>0.035</v>
      </c>
    </row>
    <row r="14" ht="13.5" customHeight="1">
      <c r="A14" s="1" t="s">
        <v>32</v>
      </c>
      <c r="B14" s="6">
        <v>54.0</v>
      </c>
      <c r="C14" s="6">
        <v>67.0</v>
      </c>
      <c r="D14" s="6">
        <v>169.0</v>
      </c>
      <c r="E14" s="6">
        <v>74.0</v>
      </c>
      <c r="F14" s="6">
        <v>66.0</v>
      </c>
      <c r="G14" s="6">
        <v>54.0</v>
      </c>
      <c r="H14" s="6">
        <v>60.0</v>
      </c>
      <c r="I14" s="6">
        <v>42.0</v>
      </c>
      <c r="J14" s="6">
        <v>54.0</v>
      </c>
      <c r="K14" s="1"/>
      <c r="L14" s="1" t="s">
        <v>32</v>
      </c>
      <c r="M14" s="6">
        <v>0.045</v>
      </c>
      <c r="N14" s="6">
        <v>0.047</v>
      </c>
      <c r="O14" s="6">
        <v>0.053</v>
      </c>
      <c r="P14" s="6">
        <v>0.048</v>
      </c>
      <c r="Q14" s="6">
        <v>0.047</v>
      </c>
      <c r="R14" s="6">
        <v>0.047</v>
      </c>
      <c r="S14" s="6">
        <v>0.052</v>
      </c>
      <c r="T14" s="6">
        <v>0.043</v>
      </c>
      <c r="U14" s="6">
        <v>0.035</v>
      </c>
    </row>
    <row r="15" ht="13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13.5" customHeight="1">
      <c r="A16" s="5" t="s">
        <v>33</v>
      </c>
      <c r="B16" s="1" t="s">
        <v>7</v>
      </c>
      <c r="C16" s="1" t="s">
        <v>8</v>
      </c>
      <c r="D16" s="1" t="s">
        <v>9</v>
      </c>
      <c r="E16" s="1" t="s">
        <v>10</v>
      </c>
      <c r="F16" s="1" t="s">
        <v>11</v>
      </c>
      <c r="G16" s="1" t="s">
        <v>12</v>
      </c>
      <c r="H16" s="1" t="s">
        <v>13</v>
      </c>
      <c r="I16" s="1" t="s">
        <v>14</v>
      </c>
      <c r="J16" s="1" t="s">
        <v>15</v>
      </c>
      <c r="K16" s="1"/>
      <c r="L16" s="5" t="s">
        <v>33</v>
      </c>
      <c r="M16" s="1" t="s">
        <v>7</v>
      </c>
      <c r="N16" s="1" t="s">
        <v>8</v>
      </c>
      <c r="O16" s="1" t="s">
        <v>9</v>
      </c>
      <c r="P16" s="1" t="s">
        <v>10</v>
      </c>
      <c r="Q16" s="1" t="s">
        <v>11</v>
      </c>
      <c r="R16" s="1" t="s">
        <v>12</v>
      </c>
      <c r="S16" s="1" t="s">
        <v>13</v>
      </c>
      <c r="T16" s="1" t="s">
        <v>14</v>
      </c>
      <c r="U16" s="1" t="s">
        <v>15</v>
      </c>
    </row>
    <row r="17" ht="13.5" customHeight="1">
      <c r="A17" s="1" t="s">
        <v>16</v>
      </c>
      <c r="B17" s="6">
        <v>55.0</v>
      </c>
      <c r="C17" s="6">
        <v>156.0</v>
      </c>
      <c r="D17" s="6">
        <v>216.0</v>
      </c>
      <c r="E17" s="6">
        <v>169.0</v>
      </c>
      <c r="F17" s="6">
        <v>55.0</v>
      </c>
      <c r="G17" s="6">
        <v>133.0</v>
      </c>
      <c r="H17" s="6">
        <v>71.0</v>
      </c>
      <c r="I17" s="6">
        <v>55.0</v>
      </c>
      <c r="J17" s="6">
        <v>49.0</v>
      </c>
      <c r="K17" s="1"/>
      <c r="L17" s="1" t="s">
        <v>16</v>
      </c>
      <c r="M17" s="6">
        <v>0.128</v>
      </c>
      <c r="N17" s="6">
        <v>0.108</v>
      </c>
      <c r="O17" s="6">
        <v>0.055</v>
      </c>
      <c r="P17" s="6">
        <v>0.127</v>
      </c>
      <c r="Q17" s="6">
        <v>0.132</v>
      </c>
      <c r="R17" s="6">
        <v>0.069</v>
      </c>
      <c r="S17" s="6">
        <v>0.075</v>
      </c>
      <c r="T17" s="6">
        <v>0.13</v>
      </c>
      <c r="U17" s="6">
        <v>0.036</v>
      </c>
    </row>
    <row r="18" ht="13.5" customHeight="1">
      <c r="A18" s="1" t="s">
        <v>25</v>
      </c>
      <c r="B18" s="6">
        <v>54.0</v>
      </c>
      <c r="C18" s="6">
        <v>160.0</v>
      </c>
      <c r="D18" s="6">
        <v>211.0</v>
      </c>
      <c r="E18" s="6">
        <v>156.0</v>
      </c>
      <c r="F18" s="6">
        <v>53.0</v>
      </c>
      <c r="G18" s="6">
        <v>126.0</v>
      </c>
      <c r="H18" s="6">
        <v>74.0</v>
      </c>
      <c r="I18" s="6">
        <v>55.0</v>
      </c>
      <c r="J18" s="6">
        <v>53.0</v>
      </c>
      <c r="K18" s="1"/>
      <c r="L18" s="1" t="s">
        <v>25</v>
      </c>
      <c r="M18" s="6">
        <v>0.123</v>
      </c>
      <c r="N18" s="6">
        <v>0.115</v>
      </c>
      <c r="O18" s="6">
        <v>0.054</v>
      </c>
      <c r="P18" s="6">
        <v>0.126</v>
      </c>
      <c r="Q18" s="6">
        <v>0.15</v>
      </c>
      <c r="R18" s="6">
        <v>0.066</v>
      </c>
      <c r="S18" s="6">
        <v>0.079</v>
      </c>
      <c r="T18" s="6">
        <v>0.132</v>
      </c>
      <c r="U18" s="6">
        <v>0.036</v>
      </c>
    </row>
    <row r="19" ht="13.5" customHeight="1">
      <c r="A19" s="1" t="s">
        <v>27</v>
      </c>
      <c r="B19" s="6">
        <v>52.0</v>
      </c>
      <c r="C19" s="6">
        <v>142.0</v>
      </c>
      <c r="D19" s="6">
        <v>181.0</v>
      </c>
      <c r="E19" s="6">
        <v>162.0</v>
      </c>
      <c r="F19" s="6">
        <v>52.0</v>
      </c>
      <c r="G19" s="6">
        <v>127.0</v>
      </c>
      <c r="H19" s="6">
        <v>71.0</v>
      </c>
      <c r="I19" s="6">
        <v>50.0</v>
      </c>
      <c r="J19" s="6">
        <v>49.0</v>
      </c>
      <c r="K19" s="1"/>
      <c r="L19" s="1" t="s">
        <v>27</v>
      </c>
      <c r="M19" s="6">
        <v>0.123</v>
      </c>
      <c r="N19" s="6">
        <v>0.1</v>
      </c>
      <c r="O19" s="6">
        <v>0.05</v>
      </c>
      <c r="P19" s="6">
        <v>0.145</v>
      </c>
      <c r="Q19" s="6">
        <v>0.13</v>
      </c>
      <c r="R19" s="6">
        <v>0.072</v>
      </c>
      <c r="S19" s="6">
        <v>0.072</v>
      </c>
      <c r="T19" s="6">
        <v>0.11</v>
      </c>
      <c r="U19" s="6">
        <v>0.037</v>
      </c>
    </row>
    <row r="20" ht="13.5" customHeight="1">
      <c r="A20" s="1" t="s">
        <v>28</v>
      </c>
      <c r="B20" s="6">
        <v>55.0</v>
      </c>
      <c r="C20" s="6">
        <v>146.0</v>
      </c>
      <c r="D20" s="6">
        <v>170.0</v>
      </c>
      <c r="E20" s="6">
        <v>158.0</v>
      </c>
      <c r="F20" s="6">
        <v>50.0</v>
      </c>
      <c r="G20" s="6">
        <v>121.0</v>
      </c>
      <c r="H20" s="6">
        <v>66.0</v>
      </c>
      <c r="I20" s="6">
        <v>51.0</v>
      </c>
      <c r="J20" s="6">
        <v>50.0</v>
      </c>
      <c r="K20" s="1"/>
      <c r="L20" s="1" t="s">
        <v>28</v>
      </c>
      <c r="M20" s="6">
        <v>0.119</v>
      </c>
      <c r="N20" s="6">
        <v>0.105</v>
      </c>
      <c r="O20" s="6">
        <v>0.151</v>
      </c>
      <c r="P20" s="6">
        <v>0.127</v>
      </c>
      <c r="Q20" s="6">
        <v>0.132</v>
      </c>
      <c r="R20" s="6">
        <v>0.07</v>
      </c>
      <c r="S20" s="6">
        <v>0.066</v>
      </c>
      <c r="T20" s="6">
        <v>0.113</v>
      </c>
      <c r="U20" s="6">
        <v>0.034</v>
      </c>
    </row>
    <row r="21" ht="13.5" customHeight="1">
      <c r="A21" s="1" t="s">
        <v>29</v>
      </c>
      <c r="B21" s="6">
        <v>50.0</v>
      </c>
      <c r="C21" s="6">
        <v>151.0</v>
      </c>
      <c r="D21" s="6">
        <v>208.0</v>
      </c>
      <c r="E21" s="6">
        <v>182.0</v>
      </c>
      <c r="F21" s="6">
        <v>53.0</v>
      </c>
      <c r="G21" s="6">
        <v>134.0</v>
      </c>
      <c r="H21" s="6">
        <v>92.0</v>
      </c>
      <c r="I21" s="6">
        <v>52.0</v>
      </c>
      <c r="J21" s="6">
        <v>51.0</v>
      </c>
      <c r="K21" s="1"/>
      <c r="L21" s="1" t="s">
        <v>29</v>
      </c>
      <c r="M21" s="6">
        <v>0.135</v>
      </c>
      <c r="N21" s="6">
        <v>0.104</v>
      </c>
      <c r="O21" s="6">
        <v>0.053</v>
      </c>
      <c r="P21" s="6">
        <v>0.145</v>
      </c>
      <c r="Q21" s="6">
        <v>0.127</v>
      </c>
      <c r="R21" s="6">
        <v>0.072</v>
      </c>
      <c r="S21" s="6">
        <v>0.118</v>
      </c>
      <c r="T21" s="6">
        <v>0.113</v>
      </c>
      <c r="U21" s="6">
        <v>0.034</v>
      </c>
    </row>
    <row r="22" ht="13.5" customHeight="1">
      <c r="A22" s="1" t="s">
        <v>30</v>
      </c>
      <c r="B22" s="6">
        <v>51.0</v>
      </c>
      <c r="C22" s="6">
        <v>169.0</v>
      </c>
      <c r="D22" s="6">
        <v>215.0</v>
      </c>
      <c r="E22" s="6">
        <v>177.0</v>
      </c>
      <c r="F22" s="6">
        <v>52.0</v>
      </c>
      <c r="G22" s="6">
        <v>150.0</v>
      </c>
      <c r="H22" s="6">
        <v>86.0</v>
      </c>
      <c r="I22" s="6">
        <v>54.0</v>
      </c>
      <c r="J22" s="6">
        <v>50.0</v>
      </c>
      <c r="K22" s="1"/>
      <c r="L22" s="1" t="s">
        <v>30</v>
      </c>
      <c r="M22" s="6">
        <v>0.132</v>
      </c>
      <c r="N22" s="6">
        <v>0.118</v>
      </c>
      <c r="O22" s="6">
        <v>0.056</v>
      </c>
      <c r="P22" s="6">
        <v>0.138</v>
      </c>
      <c r="Q22" s="6">
        <v>0.128</v>
      </c>
      <c r="R22" s="6">
        <v>0.076</v>
      </c>
      <c r="S22" s="6">
        <v>0.119</v>
      </c>
      <c r="T22" s="6">
        <v>0.123</v>
      </c>
      <c r="U22" s="6">
        <v>0.038</v>
      </c>
    </row>
    <row r="23" ht="13.5" customHeight="1">
      <c r="A23" s="1" t="s">
        <v>31</v>
      </c>
      <c r="B23" s="6">
        <v>49.0</v>
      </c>
      <c r="C23" s="6">
        <v>148.0</v>
      </c>
      <c r="D23" s="6">
        <v>171.0</v>
      </c>
      <c r="E23" s="6">
        <v>161.0</v>
      </c>
      <c r="F23" s="6">
        <v>52.0</v>
      </c>
      <c r="G23" s="6">
        <v>142.0</v>
      </c>
      <c r="H23" s="6">
        <v>86.0</v>
      </c>
      <c r="I23" s="6">
        <v>49.0</v>
      </c>
      <c r="J23" s="6">
        <v>54.0</v>
      </c>
      <c r="K23" s="1"/>
      <c r="L23" s="1" t="s">
        <v>31</v>
      </c>
      <c r="M23" s="6">
        <v>0.114</v>
      </c>
      <c r="N23" s="6">
        <v>0.102</v>
      </c>
      <c r="O23" s="6">
        <v>0.049</v>
      </c>
      <c r="P23" s="6">
        <v>0.119</v>
      </c>
      <c r="Q23" s="6">
        <v>0.127</v>
      </c>
      <c r="R23" s="6">
        <v>0.073</v>
      </c>
      <c r="S23" s="6">
        <v>0.108</v>
      </c>
      <c r="T23" s="6">
        <v>0.119</v>
      </c>
      <c r="U23" s="6">
        <v>0.034</v>
      </c>
    </row>
    <row r="24" ht="13.5" customHeight="1">
      <c r="A24" s="1" t="s">
        <v>32</v>
      </c>
      <c r="B24" s="6">
        <v>52.0</v>
      </c>
      <c r="C24" s="6">
        <v>153.0</v>
      </c>
      <c r="D24" s="6">
        <v>174.0</v>
      </c>
      <c r="E24" s="6">
        <v>146.0</v>
      </c>
      <c r="F24" s="6">
        <v>59.0</v>
      </c>
      <c r="G24" s="6">
        <v>136.0</v>
      </c>
      <c r="H24" s="6">
        <v>78.0</v>
      </c>
      <c r="I24" s="6">
        <v>51.0</v>
      </c>
      <c r="J24" s="6">
        <v>52.0</v>
      </c>
      <c r="K24" s="1"/>
      <c r="L24" s="1" t="s">
        <v>32</v>
      </c>
      <c r="M24" s="6">
        <v>0.104</v>
      </c>
      <c r="N24" s="6">
        <v>0.102</v>
      </c>
      <c r="O24" s="6">
        <v>0.047</v>
      </c>
      <c r="P24" s="6">
        <v>0.109</v>
      </c>
      <c r="Q24" s="6">
        <v>0.107</v>
      </c>
      <c r="R24" s="6">
        <v>0.073</v>
      </c>
      <c r="S24" s="6">
        <v>0.107</v>
      </c>
      <c r="T24" s="6">
        <v>0.13</v>
      </c>
      <c r="U24" s="6">
        <v>0.038</v>
      </c>
    </row>
    <row r="25" ht="13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ht="13.5" customHeight="1">
      <c r="A26" s="5" t="s">
        <v>34</v>
      </c>
      <c r="B26" s="1" t="s">
        <v>7</v>
      </c>
      <c r="C26" s="1" t="s">
        <v>8</v>
      </c>
      <c r="D26" s="1" t="s">
        <v>9</v>
      </c>
      <c r="E26" s="1" t="s">
        <v>10</v>
      </c>
      <c r="F26" s="1" t="s">
        <v>11</v>
      </c>
      <c r="G26" s="1" t="s">
        <v>12</v>
      </c>
      <c r="H26" s="1" t="s">
        <v>13</v>
      </c>
      <c r="I26" s="1" t="s">
        <v>14</v>
      </c>
      <c r="J26" s="1" t="s">
        <v>15</v>
      </c>
      <c r="K26" s="1"/>
      <c r="L26" s="5" t="s">
        <v>34</v>
      </c>
      <c r="M26" s="1" t="s">
        <v>7</v>
      </c>
      <c r="N26" s="1" t="s">
        <v>8</v>
      </c>
      <c r="O26" s="1" t="s">
        <v>9</v>
      </c>
      <c r="P26" s="1" t="s">
        <v>10</v>
      </c>
      <c r="Q26" s="1" t="s">
        <v>11</v>
      </c>
      <c r="R26" s="1" t="s">
        <v>12</v>
      </c>
      <c r="S26" s="1" t="s">
        <v>13</v>
      </c>
      <c r="T26" s="1" t="s">
        <v>14</v>
      </c>
      <c r="U26" s="1" t="s">
        <v>15</v>
      </c>
    </row>
    <row r="27" ht="13.5" customHeight="1">
      <c r="A27" s="1" t="s">
        <v>16</v>
      </c>
      <c r="B27" s="6">
        <v>54.0</v>
      </c>
      <c r="C27" s="6">
        <v>344.0</v>
      </c>
      <c r="D27" s="6">
        <v>255.0</v>
      </c>
      <c r="E27" s="6">
        <v>373.0</v>
      </c>
      <c r="F27" s="6">
        <v>60.0</v>
      </c>
      <c r="G27" s="6">
        <v>295.0</v>
      </c>
      <c r="H27" s="6">
        <v>105.0</v>
      </c>
      <c r="I27" s="6">
        <v>54.0</v>
      </c>
      <c r="J27" s="6">
        <v>47.0</v>
      </c>
      <c r="K27" s="1"/>
      <c r="L27" s="1" t="s">
        <v>16</v>
      </c>
      <c r="M27" s="6">
        <v>0.391</v>
      </c>
      <c r="N27" s="6">
        <v>0.29</v>
      </c>
      <c r="O27" s="6">
        <v>0.057</v>
      </c>
      <c r="P27" s="6">
        <v>0.295</v>
      </c>
      <c r="Q27" s="6">
        <v>0.35</v>
      </c>
      <c r="R27" s="6">
        <v>0.167</v>
      </c>
      <c r="S27" s="6">
        <v>0.197</v>
      </c>
      <c r="T27" s="6">
        <v>0.331</v>
      </c>
      <c r="U27" s="6">
        <v>0.037</v>
      </c>
    </row>
    <row r="28" ht="13.5" customHeight="1">
      <c r="A28" s="1" t="s">
        <v>25</v>
      </c>
      <c r="B28" s="6">
        <v>54.0</v>
      </c>
      <c r="C28" s="6">
        <v>331.0</v>
      </c>
      <c r="D28" s="6">
        <v>259.0</v>
      </c>
      <c r="E28" s="6">
        <v>387.0</v>
      </c>
      <c r="F28" s="6">
        <v>60.0</v>
      </c>
      <c r="G28" s="6">
        <v>287.0</v>
      </c>
      <c r="H28" s="6">
        <v>102.0</v>
      </c>
      <c r="I28" s="6">
        <v>53.0</v>
      </c>
      <c r="J28" s="6">
        <v>49.0</v>
      </c>
      <c r="K28" s="1"/>
      <c r="L28" s="1" t="s">
        <v>25</v>
      </c>
      <c r="M28" s="6">
        <v>0.302</v>
      </c>
      <c r="N28" s="6">
        <v>0.278</v>
      </c>
      <c r="O28" s="6">
        <v>0.056</v>
      </c>
      <c r="P28" s="6">
        <v>0.311</v>
      </c>
      <c r="Q28" s="6">
        <v>0.358</v>
      </c>
      <c r="R28" s="6">
        <v>0.155</v>
      </c>
      <c r="S28" s="6">
        <v>0.189</v>
      </c>
      <c r="T28" s="6">
        <v>0.318</v>
      </c>
      <c r="U28" s="6">
        <v>0.035</v>
      </c>
    </row>
    <row r="29" ht="13.5" customHeight="1">
      <c r="A29" s="1" t="s">
        <v>27</v>
      </c>
      <c r="B29" s="6">
        <v>58.0</v>
      </c>
      <c r="C29" s="6">
        <v>296.0</v>
      </c>
      <c r="D29" s="6">
        <v>238.0</v>
      </c>
      <c r="E29" s="6">
        <v>359.0</v>
      </c>
      <c r="F29" s="6">
        <v>58.0</v>
      </c>
      <c r="G29" s="6">
        <v>274.0</v>
      </c>
      <c r="H29" s="6">
        <v>100.0</v>
      </c>
      <c r="I29" s="6">
        <v>53.0</v>
      </c>
      <c r="J29" s="6">
        <v>49.0</v>
      </c>
      <c r="K29" s="1"/>
      <c r="L29" s="1" t="s">
        <v>27</v>
      </c>
      <c r="M29" s="6">
        <v>0.361</v>
      </c>
      <c r="N29" s="6">
        <v>0.224</v>
      </c>
      <c r="O29" s="6">
        <v>0.057</v>
      </c>
      <c r="P29" s="6">
        <v>0.293</v>
      </c>
      <c r="Q29" s="6">
        <v>0.349</v>
      </c>
      <c r="R29" s="6">
        <v>0.153</v>
      </c>
      <c r="S29" s="6">
        <v>0.196</v>
      </c>
      <c r="T29" s="6">
        <v>0.34</v>
      </c>
      <c r="U29" s="6">
        <v>0.035</v>
      </c>
    </row>
    <row r="30" ht="13.5" customHeight="1">
      <c r="A30" s="1" t="s">
        <v>28</v>
      </c>
      <c r="B30" s="6">
        <v>55.0</v>
      </c>
      <c r="C30" s="6">
        <v>286.0</v>
      </c>
      <c r="D30" s="6">
        <v>218.0</v>
      </c>
      <c r="E30" s="6">
        <v>366.0</v>
      </c>
      <c r="F30" s="6">
        <v>58.0</v>
      </c>
      <c r="G30" s="6">
        <v>271.0</v>
      </c>
      <c r="H30" s="6">
        <v>99.0</v>
      </c>
      <c r="I30" s="6">
        <v>54.0</v>
      </c>
      <c r="J30" s="6">
        <v>51.0</v>
      </c>
      <c r="K30" s="1"/>
      <c r="L30" s="1" t="s">
        <v>28</v>
      </c>
      <c r="M30" s="6">
        <v>0.346</v>
      </c>
      <c r="N30" s="6">
        <v>0.236</v>
      </c>
      <c r="O30" s="6">
        <v>0.05</v>
      </c>
      <c r="P30" s="6">
        <v>0.3</v>
      </c>
      <c r="Q30" s="6">
        <v>0.354</v>
      </c>
      <c r="R30" s="6">
        <v>0.152</v>
      </c>
      <c r="S30" s="6">
        <v>0.192</v>
      </c>
      <c r="T30" s="6">
        <v>0.359</v>
      </c>
      <c r="U30" s="6">
        <v>0.036</v>
      </c>
    </row>
    <row r="31" ht="13.5" customHeight="1">
      <c r="A31" s="1" t="s">
        <v>29</v>
      </c>
      <c r="B31" s="6">
        <v>52.0</v>
      </c>
      <c r="C31" s="6">
        <v>350.0</v>
      </c>
      <c r="D31" s="6">
        <v>232.0</v>
      </c>
      <c r="E31" s="6">
        <v>374.0</v>
      </c>
      <c r="F31" s="6">
        <v>56.0</v>
      </c>
      <c r="G31" s="6">
        <v>324.0</v>
      </c>
      <c r="H31" s="6">
        <v>132.0</v>
      </c>
      <c r="I31" s="6">
        <v>56.0</v>
      </c>
      <c r="J31" s="6">
        <v>49.0</v>
      </c>
      <c r="K31" s="1"/>
      <c r="L31" s="1" t="s">
        <v>29</v>
      </c>
      <c r="M31" s="6">
        <v>0.334</v>
      </c>
      <c r="N31" s="6">
        <v>0.287</v>
      </c>
      <c r="O31" s="6">
        <v>0.053</v>
      </c>
      <c r="P31" s="6">
        <v>0.312</v>
      </c>
      <c r="Q31" s="6">
        <v>0.354</v>
      </c>
      <c r="R31" s="6">
        <v>0.18</v>
      </c>
      <c r="S31" s="6">
        <v>0.285</v>
      </c>
      <c r="T31" s="6">
        <v>0.342</v>
      </c>
      <c r="U31" s="6">
        <v>0.034</v>
      </c>
    </row>
    <row r="32" ht="13.5" customHeight="1">
      <c r="A32" s="1" t="s">
        <v>30</v>
      </c>
      <c r="B32" s="6">
        <v>56.0</v>
      </c>
      <c r="C32" s="6">
        <v>340.0</v>
      </c>
      <c r="D32" s="6">
        <v>229.0</v>
      </c>
      <c r="E32" s="6">
        <v>360.0</v>
      </c>
      <c r="F32" s="6">
        <v>56.0</v>
      </c>
      <c r="G32" s="6">
        <v>305.0</v>
      </c>
      <c r="H32" s="6">
        <v>134.0</v>
      </c>
      <c r="I32" s="6">
        <v>54.0</v>
      </c>
      <c r="J32" s="6">
        <v>49.0</v>
      </c>
      <c r="K32" s="1"/>
      <c r="L32" s="1" t="s">
        <v>30</v>
      </c>
      <c r="M32" s="6">
        <v>0.276</v>
      </c>
      <c r="N32" s="6">
        <v>0.292</v>
      </c>
      <c r="O32" s="6">
        <v>0.054</v>
      </c>
      <c r="P32" s="6">
        <v>0.295</v>
      </c>
      <c r="Q32" s="6">
        <v>0.319</v>
      </c>
      <c r="R32" s="6">
        <v>0.16</v>
      </c>
      <c r="S32" s="6">
        <v>0.265</v>
      </c>
      <c r="T32" s="6">
        <v>0.318</v>
      </c>
      <c r="U32" s="6">
        <v>0.036</v>
      </c>
    </row>
    <row r="33" ht="13.5" customHeight="1">
      <c r="A33" s="1" t="s">
        <v>31</v>
      </c>
      <c r="B33" s="6">
        <v>56.0</v>
      </c>
      <c r="C33" s="6">
        <v>298.0</v>
      </c>
      <c r="D33" s="6">
        <v>194.0</v>
      </c>
      <c r="E33" s="6">
        <v>366.0</v>
      </c>
      <c r="F33" s="6">
        <v>57.0</v>
      </c>
      <c r="G33" s="6">
        <v>291.0</v>
      </c>
      <c r="H33" s="6">
        <v>129.0</v>
      </c>
      <c r="I33" s="6">
        <v>56.0</v>
      </c>
      <c r="J33" s="6">
        <v>48.0</v>
      </c>
      <c r="K33" s="1"/>
      <c r="L33" s="1" t="s">
        <v>31</v>
      </c>
      <c r="M33" s="6">
        <v>0.275</v>
      </c>
      <c r="N33" s="6">
        <v>0.252</v>
      </c>
      <c r="O33" s="6">
        <v>0.049</v>
      </c>
      <c r="P33" s="6">
        <v>0.276</v>
      </c>
      <c r="Q33" s="6">
        <v>0.288</v>
      </c>
      <c r="R33" s="6">
        <v>0.159</v>
      </c>
      <c r="S33" s="6">
        <v>0.273</v>
      </c>
      <c r="T33" s="6">
        <v>0.324</v>
      </c>
      <c r="U33" s="6">
        <v>0.036</v>
      </c>
    </row>
    <row r="34" ht="13.5" customHeight="1">
      <c r="A34" s="1" t="s">
        <v>32</v>
      </c>
      <c r="B34" s="6">
        <v>56.0</v>
      </c>
      <c r="C34" s="6">
        <v>288.0</v>
      </c>
      <c r="D34" s="6">
        <v>195.0</v>
      </c>
      <c r="E34" s="6">
        <v>368.0</v>
      </c>
      <c r="F34" s="6">
        <v>57.0</v>
      </c>
      <c r="G34" s="6">
        <v>298.0</v>
      </c>
      <c r="H34" s="6">
        <v>128.0</v>
      </c>
      <c r="I34" s="6">
        <v>56.0</v>
      </c>
      <c r="J34" s="6">
        <v>50.0</v>
      </c>
      <c r="K34" s="1"/>
      <c r="L34" s="1" t="s">
        <v>32</v>
      </c>
      <c r="M34" s="6">
        <v>0.246</v>
      </c>
      <c r="N34" s="6">
        <v>0.227</v>
      </c>
      <c r="O34" s="6">
        <v>0.049</v>
      </c>
      <c r="P34" s="6">
        <v>0.304</v>
      </c>
      <c r="Q34" s="6">
        <v>0.35</v>
      </c>
      <c r="R34" s="6">
        <v>0.146</v>
      </c>
      <c r="S34" s="6">
        <v>0.254</v>
      </c>
      <c r="T34" s="6">
        <v>0.296</v>
      </c>
      <c r="U34" s="6">
        <v>0.034</v>
      </c>
    </row>
    <row r="35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ht="13.5" customHeight="1">
      <c r="A36" s="5" t="s">
        <v>36</v>
      </c>
      <c r="B36" s="1" t="s">
        <v>7</v>
      </c>
      <c r="C36" s="1" t="s">
        <v>8</v>
      </c>
      <c r="D36" s="1" t="s">
        <v>9</v>
      </c>
      <c r="E36" s="1" t="s">
        <v>10</v>
      </c>
      <c r="F36" s="1" t="s">
        <v>11</v>
      </c>
      <c r="G36" s="1" t="s">
        <v>12</v>
      </c>
      <c r="H36" s="1" t="s">
        <v>13</v>
      </c>
      <c r="I36" s="1" t="s">
        <v>14</v>
      </c>
      <c r="J36" s="1" t="s">
        <v>15</v>
      </c>
      <c r="K36" s="1"/>
      <c r="L36" s="5" t="s">
        <v>36</v>
      </c>
      <c r="M36" s="1" t="s">
        <v>7</v>
      </c>
      <c r="N36" s="1" t="s">
        <v>8</v>
      </c>
      <c r="O36" s="1" t="s">
        <v>9</v>
      </c>
      <c r="P36" s="1" t="s">
        <v>10</v>
      </c>
      <c r="Q36" s="1" t="s">
        <v>11</v>
      </c>
      <c r="R36" s="1" t="s">
        <v>12</v>
      </c>
      <c r="S36" s="1" t="s">
        <v>13</v>
      </c>
      <c r="T36" s="1" t="s">
        <v>14</v>
      </c>
      <c r="U36" s="1" t="s">
        <v>15</v>
      </c>
    </row>
    <row r="37" ht="13.5" customHeight="1">
      <c r="A37" s="1" t="s">
        <v>16</v>
      </c>
      <c r="B37" s="6">
        <v>54.0</v>
      </c>
      <c r="C37" s="6">
        <v>756.0</v>
      </c>
      <c r="D37" s="6">
        <v>274.0</v>
      </c>
      <c r="E37" s="6">
        <v>962.0</v>
      </c>
      <c r="F37" s="6">
        <v>68.0</v>
      </c>
      <c r="G37" s="6">
        <v>649.0</v>
      </c>
      <c r="H37" s="6">
        <v>177.0</v>
      </c>
      <c r="I37" s="6">
        <v>62.0</v>
      </c>
      <c r="J37" s="6">
        <v>50.0</v>
      </c>
      <c r="K37" s="1"/>
      <c r="L37" s="1" t="s">
        <v>16</v>
      </c>
      <c r="M37" s="6">
        <v>0.633</v>
      </c>
      <c r="N37" s="6">
        <v>0.606</v>
      </c>
      <c r="O37" s="6">
        <v>0.058</v>
      </c>
      <c r="P37" s="6">
        <v>0.646</v>
      </c>
      <c r="Q37" s="6">
        <v>0.673</v>
      </c>
      <c r="R37" s="6">
        <v>0.475</v>
      </c>
      <c r="S37" s="6">
        <v>0.608</v>
      </c>
      <c r="T37" s="6">
        <v>0.661</v>
      </c>
      <c r="U37" s="6">
        <v>0.032</v>
      </c>
    </row>
    <row r="38" ht="13.5" customHeight="1">
      <c r="A38" s="1" t="s">
        <v>25</v>
      </c>
      <c r="B38" s="6">
        <v>52.0</v>
      </c>
      <c r="C38" s="6">
        <v>732.0</v>
      </c>
      <c r="D38" s="6">
        <v>284.0</v>
      </c>
      <c r="E38" s="6">
        <v>941.0</v>
      </c>
      <c r="F38" s="6">
        <v>65.0</v>
      </c>
      <c r="G38" s="6">
        <v>655.0</v>
      </c>
      <c r="H38" s="6">
        <v>176.0</v>
      </c>
      <c r="I38" s="6">
        <v>58.0</v>
      </c>
      <c r="J38" s="6">
        <v>52.0</v>
      </c>
      <c r="K38" s="1"/>
      <c r="L38" s="1" t="s">
        <v>25</v>
      </c>
      <c r="M38" s="6">
        <v>0.725</v>
      </c>
      <c r="N38" s="6">
        <v>0.704</v>
      </c>
      <c r="O38" s="6">
        <v>0.057</v>
      </c>
      <c r="P38" s="6">
        <v>0.689</v>
      </c>
      <c r="Q38" s="6">
        <v>0.709</v>
      </c>
      <c r="R38" s="6">
        <v>0.505</v>
      </c>
      <c r="S38" s="6">
        <v>0.6</v>
      </c>
      <c r="T38" s="6">
        <v>0.668</v>
      </c>
      <c r="U38" s="6">
        <v>0.034</v>
      </c>
    </row>
    <row r="39" ht="13.5" customHeight="1">
      <c r="A39" s="1" t="s">
        <v>27</v>
      </c>
      <c r="B39" s="6">
        <v>55.0</v>
      </c>
      <c r="C39" s="6">
        <v>701.0</v>
      </c>
      <c r="D39" s="6">
        <v>263.0</v>
      </c>
      <c r="E39" s="6">
        <v>912.0</v>
      </c>
      <c r="F39" s="6">
        <v>62.0</v>
      </c>
      <c r="G39" s="6">
        <v>640.0</v>
      </c>
      <c r="H39" s="6">
        <v>176.0</v>
      </c>
      <c r="I39" s="6">
        <v>57.0</v>
      </c>
      <c r="J39" s="6">
        <v>49.0</v>
      </c>
      <c r="K39" s="1"/>
      <c r="L39" s="1" t="s">
        <v>27</v>
      </c>
      <c r="M39" s="6">
        <v>0.733</v>
      </c>
      <c r="N39" s="6">
        <v>0.67</v>
      </c>
      <c r="O39" s="6">
        <v>0.055</v>
      </c>
      <c r="P39" s="6">
        <v>0.697</v>
      </c>
      <c r="Q39" s="6">
        <v>0.759</v>
      </c>
      <c r="R39" s="6">
        <v>0.512</v>
      </c>
      <c r="S39" s="6">
        <v>0.624</v>
      </c>
      <c r="T39" s="6">
        <v>0.677</v>
      </c>
      <c r="U39" s="6">
        <v>0.033</v>
      </c>
    </row>
    <row r="40" ht="13.5" customHeight="1">
      <c r="A40" s="1" t="s">
        <v>28</v>
      </c>
      <c r="B40" s="6">
        <v>54.0</v>
      </c>
      <c r="C40" s="6">
        <v>676.0</v>
      </c>
      <c r="D40" s="6">
        <v>278.0</v>
      </c>
      <c r="E40" s="6">
        <v>930.0</v>
      </c>
      <c r="F40" s="6">
        <v>69.0</v>
      </c>
      <c r="G40" s="6">
        <v>647.0</v>
      </c>
      <c r="H40" s="6">
        <v>174.0</v>
      </c>
      <c r="I40" s="6">
        <v>63.0</v>
      </c>
      <c r="J40" s="6">
        <v>51.0</v>
      </c>
      <c r="K40" s="1"/>
      <c r="L40" s="1" t="s">
        <v>28</v>
      </c>
      <c r="M40" s="6">
        <v>0.787</v>
      </c>
      <c r="N40" s="6">
        <v>0.735</v>
      </c>
      <c r="O40" s="6">
        <v>0.058</v>
      </c>
      <c r="P40" s="6">
        <v>0.728</v>
      </c>
      <c r="Q40" s="6">
        <v>0.717</v>
      </c>
      <c r="R40" s="6">
        <v>0.527</v>
      </c>
      <c r="S40" s="6">
        <v>0.587</v>
      </c>
      <c r="T40" s="6">
        <v>0.695</v>
      </c>
      <c r="U40" s="6">
        <v>0.032</v>
      </c>
    </row>
    <row r="41" ht="13.5" customHeight="1">
      <c r="A41" s="1" t="s">
        <v>29</v>
      </c>
      <c r="B41" s="6">
        <v>56.0</v>
      </c>
      <c r="C41" s="6">
        <v>655.0</v>
      </c>
      <c r="D41" s="6">
        <v>255.0</v>
      </c>
      <c r="E41" s="6">
        <v>772.0</v>
      </c>
      <c r="F41" s="6">
        <v>69.0</v>
      </c>
      <c r="G41" s="6">
        <v>677.0</v>
      </c>
      <c r="H41" s="6">
        <v>174.0</v>
      </c>
      <c r="I41" s="6">
        <v>59.0</v>
      </c>
      <c r="J41" s="6">
        <v>47.0</v>
      </c>
      <c r="K41" s="1"/>
      <c r="L41" s="1" t="s">
        <v>29</v>
      </c>
      <c r="M41" s="6">
        <v>0.755</v>
      </c>
      <c r="N41" s="6">
        <v>0.676</v>
      </c>
      <c r="O41" s="6">
        <v>0.054</v>
      </c>
      <c r="P41" s="6">
        <v>0.695</v>
      </c>
      <c r="Q41" s="6">
        <v>0.665</v>
      </c>
      <c r="R41" s="6">
        <v>0.532</v>
      </c>
      <c r="S41" s="6">
        <v>0.619</v>
      </c>
      <c r="T41" s="6">
        <v>0.62</v>
      </c>
      <c r="U41" s="6">
        <v>0.035</v>
      </c>
    </row>
    <row r="42" ht="13.5" customHeight="1">
      <c r="A42" s="1" t="s">
        <v>30</v>
      </c>
      <c r="B42" s="6">
        <v>56.0</v>
      </c>
      <c r="C42" s="6">
        <v>692.0</v>
      </c>
      <c r="D42" s="6">
        <v>256.0</v>
      </c>
      <c r="E42" s="6">
        <v>885.0</v>
      </c>
      <c r="F42" s="6">
        <v>66.0</v>
      </c>
      <c r="G42" s="6">
        <v>684.0</v>
      </c>
      <c r="H42" s="6">
        <v>181.0</v>
      </c>
      <c r="I42" s="6">
        <v>59.0</v>
      </c>
      <c r="J42" s="6">
        <v>49.0</v>
      </c>
      <c r="K42" s="1"/>
      <c r="L42" s="1" t="s">
        <v>30</v>
      </c>
      <c r="M42" s="6">
        <v>0.76</v>
      </c>
      <c r="N42" s="6">
        <v>0.73</v>
      </c>
      <c r="O42" s="6">
        <v>0.054</v>
      </c>
      <c r="P42" s="6">
        <v>0.706</v>
      </c>
      <c r="Q42" s="6">
        <v>0.69</v>
      </c>
      <c r="R42" s="6">
        <v>0.556</v>
      </c>
      <c r="S42" s="6">
        <v>0.635</v>
      </c>
      <c r="T42" s="6">
        <v>0.662</v>
      </c>
      <c r="U42" s="6">
        <v>0.034</v>
      </c>
    </row>
    <row r="43" ht="13.5" customHeight="1">
      <c r="A43" s="1" t="s">
        <v>31</v>
      </c>
      <c r="B43" s="6">
        <v>54.0</v>
      </c>
      <c r="C43" s="6">
        <v>669.0</v>
      </c>
      <c r="D43" s="6">
        <v>248.0</v>
      </c>
      <c r="E43" s="6">
        <v>852.0</v>
      </c>
      <c r="F43" s="6">
        <v>71.0</v>
      </c>
      <c r="G43" s="6">
        <v>656.0</v>
      </c>
      <c r="H43" s="6">
        <v>183.0</v>
      </c>
      <c r="I43" s="6">
        <v>60.0</v>
      </c>
      <c r="J43" s="6">
        <v>46.0</v>
      </c>
      <c r="K43" s="1"/>
      <c r="L43" s="1" t="s">
        <v>31</v>
      </c>
      <c r="M43" s="6">
        <v>0.754</v>
      </c>
      <c r="N43" s="6">
        <v>0.665</v>
      </c>
      <c r="O43" s="6">
        <v>0.051</v>
      </c>
      <c r="P43" s="6">
        <v>0.62</v>
      </c>
      <c r="Q43" s="6">
        <v>0.671</v>
      </c>
      <c r="R43" s="6">
        <v>0.47</v>
      </c>
      <c r="S43" s="6">
        <v>0.623</v>
      </c>
      <c r="T43" s="6">
        <v>0.65</v>
      </c>
      <c r="U43" s="6">
        <v>0.033</v>
      </c>
    </row>
    <row r="44" ht="13.5" customHeight="1">
      <c r="A44" s="1" t="s">
        <v>32</v>
      </c>
      <c r="B44" s="6">
        <v>62.0</v>
      </c>
      <c r="C44" s="6">
        <v>620.0</v>
      </c>
      <c r="D44" s="6">
        <v>241.0</v>
      </c>
      <c r="E44" s="6">
        <v>874.0</v>
      </c>
      <c r="F44" s="6">
        <v>66.0</v>
      </c>
      <c r="G44" s="6">
        <v>657.0</v>
      </c>
      <c r="H44" s="6">
        <v>181.0</v>
      </c>
      <c r="I44" s="6">
        <v>59.0</v>
      </c>
      <c r="J44" s="6">
        <v>50.0</v>
      </c>
      <c r="K44" s="1"/>
      <c r="L44" s="1" t="s">
        <v>32</v>
      </c>
      <c r="M44" s="6">
        <v>0.777</v>
      </c>
      <c r="N44" s="6">
        <v>0.658</v>
      </c>
      <c r="O44" s="6">
        <v>0.052</v>
      </c>
      <c r="P44" s="6">
        <v>0.646</v>
      </c>
      <c r="Q44" s="6">
        <v>0.691</v>
      </c>
      <c r="R44" s="6">
        <v>0.507</v>
      </c>
      <c r="S44" s="6">
        <v>0.626</v>
      </c>
      <c r="T44" s="6">
        <v>0.648</v>
      </c>
      <c r="U44" s="6">
        <v>0.035</v>
      </c>
    </row>
    <row r="45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ht="13.5" customHeight="1">
      <c r="A49" s="1"/>
      <c r="B49" s="1" t="s">
        <v>42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ht="13.5" customHeight="1">
      <c r="A50" s="1"/>
      <c r="B50" s="1" t="s">
        <v>43</v>
      </c>
      <c r="C50" s="1" t="s">
        <v>44</v>
      </c>
      <c r="D50" s="1" t="s">
        <v>45</v>
      </c>
      <c r="E50" s="1" t="s">
        <v>46</v>
      </c>
      <c r="F50" s="1" t="s">
        <v>47</v>
      </c>
      <c r="G50" s="1" t="s">
        <v>48</v>
      </c>
      <c r="H50" s="1" t="s">
        <v>49</v>
      </c>
      <c r="I50" s="1" t="s">
        <v>50</v>
      </c>
      <c r="J50" s="1" t="s">
        <v>51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ht="13.5" customHeight="1">
      <c r="A51" s="1"/>
      <c r="B51" s="1" t="s">
        <v>52</v>
      </c>
      <c r="C51" s="1" t="s">
        <v>53</v>
      </c>
      <c r="D51" s="1" t="s">
        <v>54</v>
      </c>
      <c r="E51" s="1" t="s">
        <v>55</v>
      </c>
      <c r="F51" s="1" t="s">
        <v>56</v>
      </c>
      <c r="G51" s="1" t="s">
        <v>57</v>
      </c>
      <c r="H51" s="1" t="s">
        <v>58</v>
      </c>
      <c r="I51" s="1" t="s">
        <v>59</v>
      </c>
      <c r="J51" s="1" t="s">
        <v>60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ht="13.5" customHeight="1">
      <c r="A52" s="1"/>
      <c r="B52" s="1" t="s">
        <v>61</v>
      </c>
      <c r="C52" s="1" t="s">
        <v>62</v>
      </c>
      <c r="D52" s="1" t="s">
        <v>63</v>
      </c>
      <c r="E52" s="1" t="s">
        <v>64</v>
      </c>
      <c r="F52" s="1" t="s">
        <v>65</v>
      </c>
      <c r="G52" s="1" t="s">
        <v>66</v>
      </c>
      <c r="H52" s="1" t="s">
        <v>67</v>
      </c>
      <c r="I52" s="1" t="s">
        <v>68</v>
      </c>
      <c r="J52" s="1" t="s">
        <v>69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ht="13.5" customHeight="1">
      <c r="A53" s="1"/>
      <c r="B53" s="1" t="s">
        <v>70</v>
      </c>
      <c r="C53" s="1" t="s">
        <v>71</v>
      </c>
      <c r="D53" s="1" t="s">
        <v>72</v>
      </c>
      <c r="E53" s="1" t="s">
        <v>73</v>
      </c>
      <c r="F53" s="1" t="s">
        <v>74</v>
      </c>
      <c r="G53" s="1" t="s">
        <v>75</v>
      </c>
      <c r="H53" s="1" t="s">
        <v>76</v>
      </c>
      <c r="I53" s="1" t="s">
        <v>77</v>
      </c>
      <c r="J53" s="1" t="s">
        <v>78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ht="13.5" customHeight="1">
      <c r="A54" s="1"/>
      <c r="B54" s="1" t="s">
        <v>79</v>
      </c>
      <c r="C54" s="1" t="s">
        <v>80</v>
      </c>
      <c r="D54" s="1" t="s">
        <v>81</v>
      </c>
      <c r="E54" s="1" t="s">
        <v>82</v>
      </c>
      <c r="F54" s="1" t="s">
        <v>83</v>
      </c>
      <c r="G54" s="1" t="s">
        <v>84</v>
      </c>
      <c r="H54" s="1" t="s">
        <v>85</v>
      </c>
      <c r="I54" s="1" t="s">
        <v>86</v>
      </c>
      <c r="J54" s="1" t="s">
        <v>87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ht="13.5" customHeight="1">
      <c r="A55" s="1"/>
      <c r="B55" s="1" t="s">
        <v>88</v>
      </c>
      <c r="C55" s="1" t="s">
        <v>89</v>
      </c>
      <c r="D55" s="1" t="s">
        <v>90</v>
      </c>
      <c r="E55" s="1" t="s">
        <v>91</v>
      </c>
      <c r="F55" s="1" t="s">
        <v>92</v>
      </c>
      <c r="G55" s="1" t="s">
        <v>93</v>
      </c>
      <c r="H55" s="1" t="s">
        <v>94</v>
      </c>
      <c r="I55" s="1" t="s">
        <v>95</v>
      </c>
      <c r="J55" s="1" t="s">
        <v>96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ht="13.5" customHeight="1">
      <c r="A56" s="1"/>
      <c r="B56" s="1" t="s">
        <v>97</v>
      </c>
      <c r="C56" s="1" t="s">
        <v>98</v>
      </c>
      <c r="D56" s="1" t="s">
        <v>99</v>
      </c>
      <c r="E56" s="1" t="s">
        <v>100</v>
      </c>
      <c r="F56" s="1" t="s">
        <v>101</v>
      </c>
      <c r="G56" s="1" t="s">
        <v>102</v>
      </c>
      <c r="H56" s="1" t="s">
        <v>103</v>
      </c>
      <c r="I56" s="1" t="s">
        <v>104</v>
      </c>
      <c r="J56" s="1" t="s">
        <v>105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ht="13.5" customHeight="1">
      <c r="A57" s="1"/>
      <c r="B57" s="1" t="s">
        <v>106</v>
      </c>
      <c r="C57" s="1" t="s">
        <v>107</v>
      </c>
      <c r="D57" s="1" t="s">
        <v>108</v>
      </c>
      <c r="E57" s="1" t="s">
        <v>109</v>
      </c>
      <c r="F57" s="1" t="s">
        <v>110</v>
      </c>
      <c r="G57" s="1" t="s">
        <v>111</v>
      </c>
      <c r="H57" s="1" t="s">
        <v>112</v>
      </c>
      <c r="I57" s="1" t="s">
        <v>113</v>
      </c>
      <c r="J57" s="1" t="s">
        <v>114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5.38"/>
    <col customWidth="1" min="2" max="2" width="8.5"/>
    <col customWidth="1" min="3" max="3" width="8.0"/>
    <col customWidth="1" min="4" max="4" width="8.13"/>
    <col customWidth="1" min="5" max="5" width="8.25"/>
    <col customWidth="1" hidden="1" min="6" max="7" width="9.5"/>
    <col customWidth="1" min="8" max="8" width="3.0"/>
    <col customWidth="1" min="9" max="9" width="8.25"/>
    <col customWidth="1" min="10" max="10" width="7.88"/>
    <col customWidth="1" min="11" max="12" width="8.13"/>
    <col customWidth="1" hidden="1" min="13" max="14" width="9.5"/>
    <col customWidth="1" min="15" max="15" width="2.88"/>
    <col customWidth="1" min="16" max="16" width="8.13"/>
    <col customWidth="1" min="17" max="18" width="8.25"/>
    <col customWidth="1" min="19" max="19" width="7.88"/>
    <col customWidth="1" hidden="1" min="20" max="21" width="9.5"/>
    <col customWidth="1" min="22" max="22" width="2.75"/>
    <col customWidth="1" min="23" max="23" width="8.0"/>
    <col customWidth="1" min="24" max="24" width="8.5"/>
    <col customWidth="1" min="25" max="25" width="8.25"/>
    <col customWidth="1" min="26" max="26" width="8.0"/>
    <col customWidth="1" hidden="1" min="27" max="28" width="9.5"/>
    <col customWidth="1" min="29" max="29" width="2.75"/>
    <col customWidth="1" min="30" max="30" width="8.0"/>
    <col customWidth="1" min="31" max="32" width="8.25"/>
    <col customWidth="1" min="33" max="33" width="8.5"/>
    <col customWidth="1" hidden="1" min="34" max="35" width="9.5"/>
    <col customWidth="1" min="36" max="36" width="2.88"/>
    <col customWidth="1" min="37" max="41" width="9.38"/>
    <col customWidth="1" hidden="1" min="42" max="47"/>
  </cols>
  <sheetData>
    <row r="1" ht="13.5" customHeight="1">
      <c r="A1" s="12" t="s">
        <v>115</v>
      </c>
      <c r="B1" s="9" t="s">
        <v>116</v>
      </c>
      <c r="C1" s="1"/>
      <c r="D1" s="1"/>
      <c r="E1" s="1"/>
      <c r="F1" s="1"/>
      <c r="G1" s="1"/>
      <c r="H1" s="1"/>
      <c r="I1" s="3" t="s">
        <v>117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P1" s="1"/>
      <c r="AQ1" s="1"/>
      <c r="AR1" s="1"/>
      <c r="AS1" s="1"/>
      <c r="AT1" s="1"/>
      <c r="AU1" s="1"/>
    </row>
    <row r="2" ht="13.5" customHeight="1">
      <c r="A2" s="1" t="s">
        <v>40</v>
      </c>
      <c r="B2" s="13">
        <f>'OD600 reference point'!B9</f>
        <v>3.20754717</v>
      </c>
      <c r="C2" s="1"/>
      <c r="D2" s="1"/>
      <c r="E2" s="1"/>
      <c r="F2" s="1"/>
      <c r="G2" s="1"/>
      <c r="H2" s="1"/>
      <c r="I2" s="3" t="s">
        <v>118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P2" s="1"/>
      <c r="AQ2" s="1"/>
      <c r="AR2" s="1"/>
      <c r="AS2" s="1"/>
      <c r="AT2" s="1"/>
      <c r="AU2" s="1"/>
    </row>
    <row r="3" ht="13.5" customHeight="1">
      <c r="A3" s="10" t="s">
        <v>119</v>
      </c>
      <c r="B3" s="14">
        <f>'Fluorescein standard curve'!C28</f>
        <v>0.00007529598704</v>
      </c>
      <c r="C3" s="1"/>
      <c r="D3" s="1"/>
      <c r="E3" s="1"/>
      <c r="F3" s="1"/>
      <c r="G3" s="1"/>
      <c r="H3" s="1"/>
      <c r="I3" s="3" t="s">
        <v>22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P3" s="1"/>
      <c r="AQ3" s="1"/>
      <c r="AR3" s="1"/>
      <c r="AS3" s="1"/>
      <c r="AT3" s="1"/>
      <c r="AU3" s="1"/>
    </row>
    <row r="4" ht="13.5" customHeight="1">
      <c r="A4" s="1"/>
      <c r="B4" s="1"/>
      <c r="C4" s="1"/>
      <c r="D4" s="1"/>
      <c r="E4" s="1"/>
      <c r="F4" s="1"/>
      <c r="G4" s="1"/>
      <c r="H4" s="1"/>
      <c r="I4" s="3" t="s">
        <v>120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P4" s="1"/>
      <c r="AQ4" s="1"/>
      <c r="AR4" s="1"/>
      <c r="AS4" s="1"/>
      <c r="AT4" s="1"/>
      <c r="AU4" s="1"/>
    </row>
    <row r="5" ht="13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P5" s="1"/>
      <c r="AQ5" s="1"/>
      <c r="AR5" s="1"/>
      <c r="AS5" s="1"/>
      <c r="AT5" s="1"/>
      <c r="AU5" s="1"/>
    </row>
    <row r="6" ht="13.5" customHeight="1">
      <c r="A6" s="2" t="s">
        <v>121</v>
      </c>
      <c r="B6" s="1" t="s">
        <v>122</v>
      </c>
      <c r="C6" s="1"/>
      <c r="D6" s="1"/>
      <c r="E6" s="1"/>
      <c r="F6" s="1"/>
      <c r="G6" s="1"/>
      <c r="H6" s="1"/>
      <c r="I6" s="1" t="s">
        <v>123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P6" s="1"/>
      <c r="AQ6" s="1"/>
      <c r="AR6" s="1"/>
      <c r="AS6" s="1"/>
      <c r="AT6" s="1"/>
      <c r="AU6" s="1"/>
    </row>
    <row r="7" ht="13.5" customHeight="1">
      <c r="A7" s="10" t="s">
        <v>124</v>
      </c>
      <c r="B7" s="1" t="s">
        <v>19</v>
      </c>
      <c r="C7" s="1" t="s">
        <v>21</v>
      </c>
      <c r="D7" s="1" t="s">
        <v>23</v>
      </c>
      <c r="E7" s="1" t="s">
        <v>24</v>
      </c>
      <c r="F7" s="1" t="s">
        <v>125</v>
      </c>
      <c r="G7" s="1" t="s">
        <v>126</v>
      </c>
      <c r="H7" s="1"/>
      <c r="I7" s="1" t="s">
        <v>19</v>
      </c>
      <c r="J7" s="1" t="s">
        <v>21</v>
      </c>
      <c r="K7" s="1" t="s">
        <v>23</v>
      </c>
      <c r="L7" s="1" t="s">
        <v>24</v>
      </c>
      <c r="M7" s="1" t="s">
        <v>125</v>
      </c>
      <c r="N7" s="1" t="s">
        <v>126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P7" s="1"/>
      <c r="AQ7" s="1"/>
      <c r="AR7" s="1"/>
      <c r="AS7" s="1"/>
      <c r="AT7" s="1"/>
      <c r="AU7" s="1"/>
    </row>
    <row r="8" ht="13.5" customHeight="1">
      <c r="A8" s="1" t="s">
        <v>127</v>
      </c>
      <c r="B8" s="15">
        <f>'Raw Plate Reader Measurements'!$U$7</f>
        <v>0.032</v>
      </c>
      <c r="C8" s="15">
        <f>'Raw Plate Reader Measurements'!$U$8</f>
        <v>0.035</v>
      </c>
      <c r="D8" s="15">
        <f>'Raw Plate Reader Measurements'!$U$9</f>
        <v>0.036</v>
      </c>
      <c r="E8" s="15">
        <f>'Raw Plate Reader Measurements'!$U$10</f>
        <v>0.034</v>
      </c>
      <c r="F8" s="16"/>
      <c r="G8" s="16"/>
      <c r="H8" s="1"/>
      <c r="I8" s="15">
        <f>'Raw Plate Reader Measurements'!$J$7</f>
        <v>50</v>
      </c>
      <c r="J8" s="15">
        <f>'Raw Plate Reader Measurements'!$J$8</f>
        <v>50</v>
      </c>
      <c r="K8" s="15">
        <f>'Raw Plate Reader Measurements'!$J$9</f>
        <v>50</v>
      </c>
      <c r="L8" s="15">
        <f>'Raw Plate Reader Measurements'!$J$10</f>
        <v>50</v>
      </c>
      <c r="M8" s="16"/>
      <c r="N8" s="1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P8" s="1"/>
      <c r="AQ8" s="1"/>
      <c r="AR8" s="1"/>
      <c r="AS8" s="1"/>
      <c r="AT8" s="1"/>
      <c r="AU8" s="1"/>
    </row>
    <row r="9" ht="13.5" customHeight="1">
      <c r="A9" s="10" t="s">
        <v>128</v>
      </c>
      <c r="B9" s="10">
        <f>AVERAGE(B8:G8)</f>
        <v>0.03425</v>
      </c>
      <c r="C9" s="10"/>
      <c r="D9" s="10"/>
      <c r="E9" s="10"/>
      <c r="F9" s="10"/>
      <c r="G9" s="10"/>
      <c r="H9" s="10"/>
      <c r="I9" s="10">
        <f>AVERAGE(I8:N8)</f>
        <v>50</v>
      </c>
      <c r="J9" s="10"/>
      <c r="K9" s="10"/>
      <c r="L9" s="10"/>
      <c r="M9" s="10"/>
      <c r="N9" s="10"/>
      <c r="O9" s="10"/>
      <c r="P9" s="1" t="s">
        <v>129</v>
      </c>
      <c r="Q9" s="1"/>
      <c r="R9" s="1"/>
      <c r="S9" s="1"/>
      <c r="T9" s="1"/>
      <c r="U9" s="1"/>
      <c r="V9" s="10"/>
      <c r="W9" s="1" t="s">
        <v>130</v>
      </c>
      <c r="X9" s="1"/>
      <c r="Y9" s="1"/>
      <c r="Z9" s="1"/>
      <c r="AA9" s="1"/>
      <c r="AB9" s="1"/>
      <c r="AC9" s="1"/>
      <c r="AD9" s="1" t="s">
        <v>131</v>
      </c>
      <c r="AE9" s="1"/>
      <c r="AF9" s="1"/>
      <c r="AG9" s="1"/>
      <c r="AH9" s="1"/>
      <c r="AI9" s="1"/>
      <c r="AJ9" s="1"/>
      <c r="AK9" s="1" t="s">
        <v>132</v>
      </c>
      <c r="AL9" s="1"/>
      <c r="AM9" s="1"/>
      <c r="AN9" s="1"/>
      <c r="AO9" s="10"/>
      <c r="AP9" s="10" t="s">
        <v>133</v>
      </c>
      <c r="AQ9" s="10"/>
      <c r="AR9" s="10"/>
      <c r="AS9" s="10"/>
      <c r="AT9" s="10"/>
      <c r="AU9" s="10"/>
    </row>
    <row r="10" ht="13.5" customHeight="1">
      <c r="A10" s="5" t="s">
        <v>6</v>
      </c>
      <c r="B10" s="1"/>
      <c r="C10" s="1"/>
      <c r="D10" s="1"/>
      <c r="E10" s="10"/>
      <c r="F10" s="10"/>
      <c r="G10" s="10"/>
      <c r="H10" s="10"/>
      <c r="I10" s="1"/>
      <c r="J10" s="1"/>
      <c r="K10" s="1"/>
      <c r="L10" s="10"/>
      <c r="M10" s="10"/>
      <c r="N10" s="10"/>
      <c r="O10" s="10"/>
      <c r="P10" s="1" t="s">
        <v>19</v>
      </c>
      <c r="Q10" s="1" t="s">
        <v>21</v>
      </c>
      <c r="R10" s="1" t="s">
        <v>23</v>
      </c>
      <c r="S10" s="1" t="s">
        <v>24</v>
      </c>
      <c r="T10" s="1" t="s">
        <v>125</v>
      </c>
      <c r="U10" s="1" t="s">
        <v>126</v>
      </c>
      <c r="V10" s="10"/>
      <c r="W10" s="1" t="s">
        <v>19</v>
      </c>
      <c r="X10" s="1" t="s">
        <v>21</v>
      </c>
      <c r="Y10" s="1" t="s">
        <v>23</v>
      </c>
      <c r="Z10" s="1" t="s">
        <v>24</v>
      </c>
      <c r="AA10" s="1" t="s">
        <v>125</v>
      </c>
      <c r="AB10" s="1" t="s">
        <v>126</v>
      </c>
      <c r="AC10" s="1"/>
      <c r="AD10" s="1" t="s">
        <v>19</v>
      </c>
      <c r="AE10" s="1" t="s">
        <v>21</v>
      </c>
      <c r="AF10" s="1" t="s">
        <v>23</v>
      </c>
      <c r="AG10" s="1" t="s">
        <v>24</v>
      </c>
      <c r="AH10" s="1" t="s">
        <v>125</v>
      </c>
      <c r="AI10" s="1" t="s">
        <v>126</v>
      </c>
      <c r="AJ10" s="1"/>
      <c r="AK10" s="1" t="s">
        <v>26</v>
      </c>
      <c r="AL10" s="1" t="s">
        <v>134</v>
      </c>
      <c r="AM10" s="1" t="s">
        <v>135</v>
      </c>
      <c r="AN10" s="1" t="s">
        <v>136</v>
      </c>
      <c r="AP10" s="1" t="s">
        <v>19</v>
      </c>
      <c r="AQ10" s="1" t="s">
        <v>21</v>
      </c>
      <c r="AR10" s="1" t="s">
        <v>23</v>
      </c>
      <c r="AS10" s="1" t="s">
        <v>24</v>
      </c>
      <c r="AT10" s="1" t="s">
        <v>125</v>
      </c>
      <c r="AU10" s="1" t="s">
        <v>126</v>
      </c>
    </row>
    <row r="11" ht="13.5" customHeight="1">
      <c r="A11" s="1" t="s">
        <v>137</v>
      </c>
      <c r="B11" s="15">
        <f>'Raw Plate Reader Measurements'!$M$7</f>
        <v>0.048</v>
      </c>
      <c r="C11" s="15">
        <f>'Raw Plate Reader Measurements'!$M$8</f>
        <v>0.053</v>
      </c>
      <c r="D11" s="15">
        <f>'Raw Plate Reader Measurements'!$M$9</f>
        <v>0.043</v>
      </c>
      <c r="E11" s="15">
        <f>'Raw Plate Reader Measurements'!$M$10</f>
        <v>0.043</v>
      </c>
      <c r="F11" s="16"/>
      <c r="G11" s="16"/>
      <c r="H11" s="1"/>
      <c r="I11" s="15">
        <f>'Raw Plate Reader Measurements'!$B$7</f>
        <v>53</v>
      </c>
      <c r="J11" s="15">
        <f>'Raw Plate Reader Measurements'!$B$8</f>
        <v>52</v>
      </c>
      <c r="K11" s="15">
        <f>'Raw Plate Reader Measurements'!$B$9</f>
        <v>54</v>
      </c>
      <c r="L11" s="15">
        <f>'Raw Plate Reader Measurements'!$B$10</f>
        <v>53</v>
      </c>
      <c r="M11" s="16"/>
      <c r="N11" s="16"/>
      <c r="O11" s="1"/>
      <c r="P11" s="8">
        <f t="shared" ref="P11:U11" si="1">IF(ISBLANK(B11),"---", B11-$B$9)</f>
        <v>0.01375</v>
      </c>
      <c r="Q11" s="8">
        <f t="shared" si="1"/>
        <v>0.01875</v>
      </c>
      <c r="R11" s="8">
        <f t="shared" si="1"/>
        <v>0.00875</v>
      </c>
      <c r="S11" s="8">
        <f t="shared" si="1"/>
        <v>0.00875</v>
      </c>
      <c r="T11" s="8" t="str">
        <f t="shared" si="1"/>
        <v>---</v>
      </c>
      <c r="U11" s="8" t="str">
        <f t="shared" si="1"/>
        <v>---</v>
      </c>
      <c r="V11" s="1"/>
      <c r="W11" s="8">
        <f t="shared" ref="W11:AB11" si="2">IF(ISBLANK(I11),"---",I11-$I$9)</f>
        <v>3</v>
      </c>
      <c r="X11" s="8">
        <f t="shared" si="2"/>
        <v>2</v>
      </c>
      <c r="Y11" s="8">
        <f t="shared" si="2"/>
        <v>4</v>
      </c>
      <c r="Z11" s="8">
        <f t="shared" si="2"/>
        <v>3</v>
      </c>
      <c r="AA11" s="8" t="str">
        <f t="shared" si="2"/>
        <v>---</v>
      </c>
      <c r="AB11" s="8" t="str">
        <f t="shared" si="2"/>
        <v>---</v>
      </c>
      <c r="AC11" s="1"/>
      <c r="AD11" s="18">
        <f t="shared" ref="AD11:AI11" si="3">IF(AND(ISNUMBER(W11),ISNUMBER(P11)),(W11*$B$3)/(P11*$B$2),"---")</f>
        <v>0.005121737728</v>
      </c>
      <c r="AE11" s="18">
        <f t="shared" si="3"/>
        <v>0.002503960667</v>
      </c>
      <c r="AF11" s="18">
        <f t="shared" si="3"/>
        <v>0.01073126</v>
      </c>
      <c r="AG11" s="18">
        <f t="shared" si="3"/>
        <v>0.008048445001</v>
      </c>
      <c r="AH11" s="18" t="str">
        <f t="shared" si="3"/>
        <v>---</v>
      </c>
      <c r="AI11" s="18" t="str">
        <f t="shared" si="3"/>
        <v>---</v>
      </c>
      <c r="AJ11" s="1"/>
      <c r="AK11" s="18">
        <f t="shared" ref="AK11:AK26" si="8">AVERAGE(AD11:AI11)</f>
        <v>0.006601350849</v>
      </c>
      <c r="AL11" s="18">
        <f t="shared" ref="AL11:AL26" si="9">STDEV(AD11:AI11)</f>
        <v>0.003565019513</v>
      </c>
      <c r="AM11" s="18">
        <f t="shared" ref="AM11:AM26" si="10">GEOMEAN(AD11:AI11)</f>
        <v>0.005769017867</v>
      </c>
      <c r="AN11" s="20">
        <f t="shared" ref="AN11:AN26" si="11">EXP(STDEV(AP11:AU11))</f>
        <v>1.885626868</v>
      </c>
      <c r="AP11" s="18">
        <f t="shared" ref="AP11:AU11" si="4">IF(ISNUMBER(AD11),LN(AD11),"---")</f>
        <v>-5.274261498</v>
      </c>
      <c r="AQ11" s="18">
        <f t="shared" si="4"/>
        <v>-5.989881534</v>
      </c>
      <c r="AR11" s="18">
        <f t="shared" si="4"/>
        <v>-4.534594301</v>
      </c>
      <c r="AS11" s="18">
        <f t="shared" si="4"/>
        <v>-4.822276374</v>
      </c>
      <c r="AT11" s="18" t="str">
        <f t="shared" si="4"/>
        <v>---</v>
      </c>
      <c r="AU11" s="18" t="str">
        <f t="shared" si="4"/>
        <v>---</v>
      </c>
    </row>
    <row r="12" ht="13.5" customHeight="1">
      <c r="A12" s="1" t="s">
        <v>146</v>
      </c>
      <c r="B12" s="15">
        <f>'Raw Plate Reader Measurements'!$M$11</f>
        <v>0.042</v>
      </c>
      <c r="C12" s="15">
        <f>'Raw Plate Reader Measurements'!$M$12</f>
        <v>0.042</v>
      </c>
      <c r="D12" s="15">
        <f>'Raw Plate Reader Measurements'!$M$13</f>
        <v>0.048</v>
      </c>
      <c r="E12" s="15">
        <f>'Raw Plate Reader Measurements'!$M$14</f>
        <v>0.045</v>
      </c>
      <c r="F12" s="16"/>
      <c r="G12" s="16"/>
      <c r="H12" s="1"/>
      <c r="I12" s="15">
        <f>'Raw Plate Reader Measurements'!$B$11</f>
        <v>56</v>
      </c>
      <c r="J12" s="15">
        <f>'Raw Plate Reader Measurements'!$B$12</f>
        <v>54</v>
      </c>
      <c r="K12" s="15">
        <f>'Raw Plate Reader Measurements'!$B$13</f>
        <v>52</v>
      </c>
      <c r="L12" s="15">
        <f>'Raw Plate Reader Measurements'!$B$14</f>
        <v>54</v>
      </c>
      <c r="M12" s="16"/>
      <c r="N12" s="16"/>
      <c r="O12" s="1"/>
      <c r="P12" s="8">
        <f t="shared" ref="P12:U12" si="5">IF(ISBLANK(B12),"---", B12-$B$9)</f>
        <v>0.00775</v>
      </c>
      <c r="Q12" s="8">
        <f t="shared" si="5"/>
        <v>0.00775</v>
      </c>
      <c r="R12" s="8">
        <f t="shared" si="5"/>
        <v>0.01375</v>
      </c>
      <c r="S12" s="8">
        <f t="shared" si="5"/>
        <v>0.01075</v>
      </c>
      <c r="T12" s="8" t="str">
        <f t="shared" si="5"/>
        <v>---</v>
      </c>
      <c r="U12" s="8" t="str">
        <f t="shared" si="5"/>
        <v>---</v>
      </c>
      <c r="V12" s="1"/>
      <c r="W12" s="8">
        <f t="shared" ref="W12:AB12" si="6">IF(ISBLANK(I12),"---",I12-$I$9)</f>
        <v>6</v>
      </c>
      <c r="X12" s="8">
        <f t="shared" si="6"/>
        <v>4</v>
      </c>
      <c r="Y12" s="8">
        <f t="shared" si="6"/>
        <v>2</v>
      </c>
      <c r="Z12" s="8">
        <f t="shared" si="6"/>
        <v>4</v>
      </c>
      <c r="AA12" s="8" t="str">
        <f t="shared" si="6"/>
        <v>---</v>
      </c>
      <c r="AB12" s="8" t="str">
        <f t="shared" si="6"/>
        <v>---</v>
      </c>
      <c r="AC12" s="1"/>
      <c r="AD12" s="18">
        <f t="shared" ref="AD12:AI12" si="7">IF(AND(ISNUMBER(W12),ISNUMBER(P12)),(W12*$B$3)/(P12*$B$2),"---")</f>
        <v>0.01817390807</v>
      </c>
      <c r="AE12" s="18">
        <f t="shared" si="7"/>
        <v>0.01211593871</v>
      </c>
      <c r="AF12" s="18">
        <f t="shared" si="7"/>
        <v>0.003414491819</v>
      </c>
      <c r="AG12" s="18">
        <f t="shared" si="7"/>
        <v>0.008734746512</v>
      </c>
      <c r="AH12" s="18" t="str">
        <f t="shared" si="7"/>
        <v>---</v>
      </c>
      <c r="AI12" s="18" t="str">
        <f t="shared" si="7"/>
        <v>---</v>
      </c>
      <c r="AJ12" s="1"/>
      <c r="AK12" s="18">
        <f t="shared" si="8"/>
        <v>0.01060977128</v>
      </c>
      <c r="AL12" s="18">
        <f t="shared" si="9"/>
        <v>0.006185263941</v>
      </c>
      <c r="AM12" s="18">
        <f t="shared" si="10"/>
        <v>0.009002133398</v>
      </c>
      <c r="AN12" s="20">
        <f t="shared" si="11"/>
        <v>2.038857113</v>
      </c>
      <c r="AP12" s="18">
        <f t="shared" ref="AP12:AU12" si="12">IF(ISNUMBER(AD12),LN(AD12),"---")</f>
        <v>-4.007768336</v>
      </c>
      <c r="AQ12" s="18">
        <f t="shared" si="12"/>
        <v>-4.413233444</v>
      </c>
      <c r="AR12" s="18">
        <f t="shared" si="12"/>
        <v>-5.679726606</v>
      </c>
      <c r="AS12" s="18">
        <f t="shared" si="12"/>
        <v>-4.740446356</v>
      </c>
      <c r="AT12" s="18" t="str">
        <f t="shared" si="12"/>
        <v>---</v>
      </c>
      <c r="AU12" s="18" t="str">
        <f t="shared" si="12"/>
        <v>---</v>
      </c>
    </row>
    <row r="13" ht="13.5" customHeight="1">
      <c r="A13" s="1" t="s">
        <v>151</v>
      </c>
      <c r="B13" s="15">
        <f>'Raw Plate Reader Measurements'!$N$7</f>
        <v>0.045</v>
      </c>
      <c r="C13" s="15">
        <f>'Raw Plate Reader Measurements'!$N$8</f>
        <v>0.051</v>
      </c>
      <c r="D13" s="15">
        <f>'Raw Plate Reader Measurements'!$N$9</f>
        <v>0.054</v>
      </c>
      <c r="E13" s="15">
        <f>'Raw Plate Reader Measurements'!$N$10</f>
        <v>0.047</v>
      </c>
      <c r="F13" s="16"/>
      <c r="G13" s="16"/>
      <c r="H13" s="1"/>
      <c r="I13" s="15">
        <f>'Raw Plate Reader Measurements'!$C$7</f>
        <v>65</v>
      </c>
      <c r="J13" s="15">
        <f>'Raw Plate Reader Measurements'!$C$8</f>
        <v>63</v>
      </c>
      <c r="K13" s="15">
        <f>'Raw Plate Reader Measurements'!$C$9</f>
        <v>68</v>
      </c>
      <c r="L13" s="15">
        <f>'Raw Plate Reader Measurements'!$C$10</f>
        <v>67</v>
      </c>
      <c r="M13" s="16"/>
      <c r="N13" s="16"/>
      <c r="O13" s="1"/>
      <c r="P13" s="8">
        <f t="shared" ref="P13:U13" si="13">IF(ISBLANK(B13),"---", B13-$B$9)</f>
        <v>0.01075</v>
      </c>
      <c r="Q13" s="8">
        <f t="shared" si="13"/>
        <v>0.01675</v>
      </c>
      <c r="R13" s="8">
        <f t="shared" si="13"/>
        <v>0.01975</v>
      </c>
      <c r="S13" s="8">
        <f t="shared" si="13"/>
        <v>0.01275</v>
      </c>
      <c r="T13" s="8" t="str">
        <f t="shared" si="13"/>
        <v>---</v>
      </c>
      <c r="U13" s="8" t="str">
        <f t="shared" si="13"/>
        <v>---</v>
      </c>
      <c r="V13" s="1"/>
      <c r="W13" s="8">
        <f t="shared" ref="W13:AB13" si="14">IF(ISBLANK(I13),"---",I13-$I$9)</f>
        <v>15</v>
      </c>
      <c r="X13" s="8">
        <f t="shared" si="14"/>
        <v>13</v>
      </c>
      <c r="Y13" s="8">
        <f t="shared" si="14"/>
        <v>18</v>
      </c>
      <c r="Z13" s="8">
        <f t="shared" si="14"/>
        <v>17</v>
      </c>
      <c r="AA13" s="8" t="str">
        <f t="shared" si="14"/>
        <v>---</v>
      </c>
      <c r="AB13" s="8" t="str">
        <f t="shared" si="14"/>
        <v>---</v>
      </c>
      <c r="AC13" s="10"/>
      <c r="AD13" s="18">
        <f t="shared" ref="AD13:AI13" si="15">IF(AND(ISNUMBER(W13),ISNUMBER(P13)),(W13*$B$3)/(P13*$B$2),"---")</f>
        <v>0.03275529942</v>
      </c>
      <c r="AE13" s="18">
        <f t="shared" si="15"/>
        <v>0.01821911679</v>
      </c>
      <c r="AF13" s="18">
        <f t="shared" si="15"/>
        <v>0.02139460064</v>
      </c>
      <c r="AG13" s="18">
        <f t="shared" si="15"/>
        <v>0.03129950834</v>
      </c>
      <c r="AH13" s="18" t="str">
        <f t="shared" si="15"/>
        <v>---</v>
      </c>
      <c r="AI13" s="18" t="str">
        <f t="shared" si="15"/>
        <v>---</v>
      </c>
      <c r="AJ13" s="10"/>
      <c r="AK13" s="18">
        <f t="shared" si="8"/>
        <v>0.0259171313</v>
      </c>
      <c r="AL13" s="18">
        <f t="shared" si="9"/>
        <v>0.007198222855</v>
      </c>
      <c r="AM13" s="18">
        <f t="shared" si="10"/>
        <v>0.02514274254</v>
      </c>
      <c r="AN13" s="20">
        <f t="shared" si="11"/>
        <v>1.33291399</v>
      </c>
      <c r="AP13" s="18">
        <f t="shared" ref="AP13:AU13" si="16">IF(ISNUMBER(AD13),LN(AD13),"---")</f>
        <v>-3.418690516</v>
      </c>
      <c r="AQ13" s="18">
        <f t="shared" si="16"/>
        <v>-4.005283863</v>
      </c>
      <c r="AR13" s="18">
        <f t="shared" si="16"/>
        <v>-3.844616696</v>
      </c>
      <c r="AS13" s="18">
        <f t="shared" si="16"/>
        <v>-3.46415289</v>
      </c>
      <c r="AT13" s="18" t="str">
        <f t="shared" si="16"/>
        <v>---</v>
      </c>
      <c r="AU13" s="18" t="str">
        <f t="shared" si="16"/>
        <v>---</v>
      </c>
    </row>
    <row r="14" ht="13.5" customHeight="1">
      <c r="A14" s="1" t="s">
        <v>152</v>
      </c>
      <c r="B14" s="15">
        <f>'Raw Plate Reader Measurements'!$N$11</f>
        <v>0.055</v>
      </c>
      <c r="C14" s="15">
        <f>'Raw Plate Reader Measurements'!$N$12</f>
        <v>0.05</v>
      </c>
      <c r="D14" s="15">
        <f>'Raw Plate Reader Measurements'!$N$13</f>
        <v>0.046</v>
      </c>
      <c r="E14" s="15">
        <f>'Raw Plate Reader Measurements'!$N$14</f>
        <v>0.047</v>
      </c>
      <c r="F14" s="16"/>
      <c r="G14" s="16"/>
      <c r="H14" s="1"/>
      <c r="I14" s="15">
        <f>'Raw Plate Reader Measurements'!$C$11</f>
        <v>66</v>
      </c>
      <c r="J14" s="15">
        <f>'Raw Plate Reader Measurements'!$C$12</f>
        <v>62</v>
      </c>
      <c r="K14" s="15">
        <f>'Raw Plate Reader Measurements'!$C$13</f>
        <v>65</v>
      </c>
      <c r="L14" s="15">
        <f>'Raw Plate Reader Measurements'!$C$14</f>
        <v>67</v>
      </c>
      <c r="M14" s="16"/>
      <c r="N14" s="16"/>
      <c r="O14" s="1"/>
      <c r="P14" s="8">
        <f t="shared" ref="P14:U14" si="17">IF(ISBLANK(B14),"---", B14-$B$9)</f>
        <v>0.02075</v>
      </c>
      <c r="Q14" s="8">
        <f t="shared" si="17"/>
        <v>0.01575</v>
      </c>
      <c r="R14" s="8">
        <f t="shared" si="17"/>
        <v>0.01175</v>
      </c>
      <c r="S14" s="8">
        <f t="shared" si="17"/>
        <v>0.01275</v>
      </c>
      <c r="T14" s="8" t="str">
        <f t="shared" si="17"/>
        <v>---</v>
      </c>
      <c r="U14" s="8" t="str">
        <f t="shared" si="17"/>
        <v>---</v>
      </c>
      <c r="V14" s="1"/>
      <c r="W14" s="8">
        <f t="shared" ref="W14:AB14" si="18">IF(ISBLANK(I14),"---",I14-$I$9)</f>
        <v>16</v>
      </c>
      <c r="X14" s="8">
        <f t="shared" si="18"/>
        <v>12</v>
      </c>
      <c r="Y14" s="8">
        <f t="shared" si="18"/>
        <v>15</v>
      </c>
      <c r="Z14" s="8">
        <f t="shared" si="18"/>
        <v>17</v>
      </c>
      <c r="AA14" s="8" t="str">
        <f t="shared" si="18"/>
        <v>---</v>
      </c>
      <c r="AB14" s="8" t="str">
        <f t="shared" si="18"/>
        <v>---</v>
      </c>
      <c r="AC14" s="10"/>
      <c r="AD14" s="18">
        <f t="shared" ref="AD14:AI14" si="19">IF(AND(ISNUMBER(W14),ISNUMBER(P14)),(W14*$B$3)/(P14*$B$2),"---")</f>
        <v>0.01810092048</v>
      </c>
      <c r="AE14" s="18">
        <f t="shared" si="19"/>
        <v>0.01788543334</v>
      </c>
      <c r="AF14" s="18">
        <f t="shared" si="19"/>
        <v>0.02996761436</v>
      </c>
      <c r="AG14" s="18">
        <f t="shared" si="19"/>
        <v>0.03129950834</v>
      </c>
      <c r="AH14" s="18" t="str">
        <f t="shared" si="19"/>
        <v>---</v>
      </c>
      <c r="AI14" s="18" t="str">
        <f t="shared" si="19"/>
        <v>---</v>
      </c>
      <c r="AJ14" s="10"/>
      <c r="AK14" s="18">
        <f t="shared" si="8"/>
        <v>0.02431336913</v>
      </c>
      <c r="AL14" s="18">
        <f t="shared" si="9"/>
        <v>0.007318686288</v>
      </c>
      <c r="AM14" s="18">
        <f t="shared" si="10"/>
        <v>0.02347455961</v>
      </c>
      <c r="AN14" s="20">
        <f t="shared" si="11"/>
        <v>1.360205242</v>
      </c>
      <c r="AP14" s="18">
        <f t="shared" ref="AP14:AU14" si="20">IF(ISNUMBER(AD14),LN(AD14),"---")</f>
        <v>-4.011792487</v>
      </c>
      <c r="AQ14" s="18">
        <f t="shared" si="20"/>
        <v>-4.023768678</v>
      </c>
      <c r="AR14" s="18">
        <f t="shared" si="20"/>
        <v>-3.507638002</v>
      </c>
      <c r="AS14" s="18">
        <f t="shared" si="20"/>
        <v>-3.46415289</v>
      </c>
      <c r="AT14" s="18" t="str">
        <f t="shared" si="20"/>
        <v>---</v>
      </c>
      <c r="AU14" s="18" t="str">
        <f t="shared" si="20"/>
        <v>---</v>
      </c>
    </row>
    <row r="15" ht="13.5" customHeight="1">
      <c r="A15" s="1" t="s">
        <v>153</v>
      </c>
      <c r="B15" s="15">
        <f>'Raw Plate Reader Measurements'!$O$7</f>
        <v>0.045</v>
      </c>
      <c r="C15" s="15">
        <f>'Raw Plate Reader Measurements'!$O$8</f>
        <v>0.058</v>
      </c>
      <c r="D15" s="15">
        <f>'Raw Plate Reader Measurements'!$O$9</f>
        <v>0.05</v>
      </c>
      <c r="E15" s="15">
        <f>'Raw Plate Reader Measurements'!$O$10</f>
        <v>0.059</v>
      </c>
      <c r="F15" s="16"/>
      <c r="G15" s="16"/>
      <c r="H15" s="1"/>
      <c r="I15" s="15">
        <f>'Raw Plate Reader Measurements'!$D$7</f>
        <v>138</v>
      </c>
      <c r="J15" s="15">
        <f>'Raw Plate Reader Measurements'!$D$8</f>
        <v>142</v>
      </c>
      <c r="K15" s="15">
        <f>'Raw Plate Reader Measurements'!$D$9</f>
        <v>153</v>
      </c>
      <c r="L15" s="15">
        <f>'Raw Plate Reader Measurements'!$D$10</f>
        <v>168</v>
      </c>
      <c r="M15" s="16"/>
      <c r="N15" s="16"/>
      <c r="O15" s="1"/>
      <c r="P15" s="8">
        <f t="shared" ref="P15:U15" si="21">IF(ISBLANK(B15),"---", B15-$B$9)</f>
        <v>0.01075</v>
      </c>
      <c r="Q15" s="8">
        <f t="shared" si="21"/>
        <v>0.02375</v>
      </c>
      <c r="R15" s="8">
        <f t="shared" si="21"/>
        <v>0.01575</v>
      </c>
      <c r="S15" s="8">
        <f t="shared" si="21"/>
        <v>0.02475</v>
      </c>
      <c r="T15" s="8" t="str">
        <f t="shared" si="21"/>
        <v>---</v>
      </c>
      <c r="U15" s="8" t="str">
        <f t="shared" si="21"/>
        <v>---</v>
      </c>
      <c r="V15" s="1"/>
      <c r="W15" s="8">
        <f t="shared" ref="W15:AB15" si="22">IF(ISBLANK(I15),"---",I15-$I$9)</f>
        <v>88</v>
      </c>
      <c r="X15" s="8">
        <f t="shared" si="22"/>
        <v>92</v>
      </c>
      <c r="Y15" s="8">
        <f t="shared" si="22"/>
        <v>103</v>
      </c>
      <c r="Z15" s="8">
        <f t="shared" si="22"/>
        <v>118</v>
      </c>
      <c r="AA15" s="8" t="str">
        <f t="shared" si="22"/>
        <v>---</v>
      </c>
      <c r="AB15" s="8" t="str">
        <f t="shared" si="22"/>
        <v>---</v>
      </c>
      <c r="AC15" s="1"/>
      <c r="AD15" s="18">
        <f t="shared" ref="AD15:AI15" si="23">IF(AND(ISNUMBER(W15),ISNUMBER(P15)),(W15*$B$3)/(P15*$B$2),"---")</f>
        <v>0.1921644233</v>
      </c>
      <c r="AE15" s="18">
        <f t="shared" si="23"/>
        <v>0.09093330843</v>
      </c>
      <c r="AF15" s="18">
        <f t="shared" si="23"/>
        <v>0.1535166361</v>
      </c>
      <c r="AG15" s="18">
        <f t="shared" si="23"/>
        <v>0.1119194541</v>
      </c>
      <c r="AH15" s="18" t="str">
        <f t="shared" si="23"/>
        <v>---</v>
      </c>
      <c r="AI15" s="18" t="str">
        <f t="shared" si="23"/>
        <v>---</v>
      </c>
      <c r="AJ15" s="1"/>
      <c r="AK15" s="18">
        <f t="shared" si="8"/>
        <v>0.1371334555</v>
      </c>
      <c r="AL15" s="18">
        <f t="shared" si="9"/>
        <v>0.04497041798</v>
      </c>
      <c r="AM15" s="18">
        <f t="shared" si="10"/>
        <v>0.1316328402</v>
      </c>
      <c r="AN15" s="20">
        <f t="shared" si="11"/>
        <v>1.393232771</v>
      </c>
      <c r="AP15" s="18">
        <f t="shared" ref="AP15:AU15" si="24">IF(ISNUMBER(AD15),LN(AD15),"---")</f>
        <v>-1.649403902</v>
      </c>
      <c r="AQ15" s="18">
        <f t="shared" si="24"/>
        <v>-2.397628916</v>
      </c>
      <c r="AR15" s="18">
        <f t="shared" si="24"/>
        <v>-1.873946339</v>
      </c>
      <c r="AS15" s="18">
        <f t="shared" si="24"/>
        <v>-2.189975827</v>
      </c>
      <c r="AT15" s="18" t="str">
        <f t="shared" si="24"/>
        <v>---</v>
      </c>
      <c r="AU15" s="18" t="str">
        <f t="shared" si="24"/>
        <v>---</v>
      </c>
    </row>
    <row r="16" ht="13.5" customHeight="1">
      <c r="A16" s="1" t="s">
        <v>154</v>
      </c>
      <c r="B16" s="15">
        <f>'Raw Plate Reader Measurements'!$O$11</f>
        <v>0.05</v>
      </c>
      <c r="C16" s="15">
        <f>'Raw Plate Reader Measurements'!$O$12</f>
        <v>0.047</v>
      </c>
      <c r="D16" s="15">
        <f>'Raw Plate Reader Measurements'!$O$13</f>
        <v>0.047</v>
      </c>
      <c r="E16" s="15">
        <f>'Raw Plate Reader Measurements'!$O$14</f>
        <v>0.053</v>
      </c>
      <c r="F16" s="16"/>
      <c r="G16" s="16"/>
      <c r="H16" s="1"/>
      <c r="I16" s="15">
        <f>'Raw Plate Reader Measurements'!$D$11</f>
        <v>149</v>
      </c>
      <c r="J16" s="15">
        <f>'Raw Plate Reader Measurements'!$D$12</f>
        <v>139</v>
      </c>
      <c r="K16" s="15">
        <f>'Raw Plate Reader Measurements'!$D$13</f>
        <v>143</v>
      </c>
      <c r="L16" s="15">
        <f>'Raw Plate Reader Measurements'!$D$14</f>
        <v>169</v>
      </c>
      <c r="M16" s="16"/>
      <c r="N16" s="16"/>
      <c r="O16" s="1"/>
      <c r="P16" s="8">
        <f t="shared" ref="P16:U16" si="25">IF(ISBLANK(B16),"---", B16-$B$9)</f>
        <v>0.01575</v>
      </c>
      <c r="Q16" s="8">
        <f t="shared" si="25"/>
        <v>0.01275</v>
      </c>
      <c r="R16" s="8">
        <f t="shared" si="25"/>
        <v>0.01275</v>
      </c>
      <c r="S16" s="8">
        <f t="shared" si="25"/>
        <v>0.01875</v>
      </c>
      <c r="T16" s="8" t="str">
        <f t="shared" si="25"/>
        <v>---</v>
      </c>
      <c r="U16" s="8" t="str">
        <f t="shared" si="25"/>
        <v>---</v>
      </c>
      <c r="V16" s="1"/>
      <c r="W16" s="8">
        <f t="shared" ref="W16:AB16" si="26">IF(ISBLANK(I16),"---",I16-$I$9)</f>
        <v>99</v>
      </c>
      <c r="X16" s="8">
        <f t="shared" si="26"/>
        <v>89</v>
      </c>
      <c r="Y16" s="8">
        <f t="shared" si="26"/>
        <v>93</v>
      </c>
      <c r="Z16" s="8">
        <f t="shared" si="26"/>
        <v>119</v>
      </c>
      <c r="AA16" s="8" t="str">
        <f t="shared" si="26"/>
        <v>---</v>
      </c>
      <c r="AB16" s="8" t="str">
        <f t="shared" si="26"/>
        <v>---</v>
      </c>
      <c r="AC16" s="1"/>
      <c r="AD16" s="18">
        <f t="shared" ref="AD16:AI16" si="27">IF(AND(ISNUMBER(W16),ISNUMBER(P16)),(W16*$B$3)/(P16*$B$2),"---")</f>
        <v>0.147554825</v>
      </c>
      <c r="AE16" s="18">
        <f t="shared" si="27"/>
        <v>0.1638621319</v>
      </c>
      <c r="AF16" s="18">
        <f t="shared" si="27"/>
        <v>0.1712267221</v>
      </c>
      <c r="AG16" s="18">
        <f t="shared" si="27"/>
        <v>0.1489856597</v>
      </c>
      <c r="AH16" s="18" t="str">
        <f t="shared" si="27"/>
        <v>---</v>
      </c>
      <c r="AI16" s="18" t="str">
        <f t="shared" si="27"/>
        <v>---</v>
      </c>
      <c r="AJ16" s="1"/>
      <c r="AK16" s="18">
        <f t="shared" si="8"/>
        <v>0.1579073347</v>
      </c>
      <c r="AL16" s="18">
        <f t="shared" si="9"/>
        <v>0.01154175653</v>
      </c>
      <c r="AM16" s="18">
        <f t="shared" si="10"/>
        <v>0.1575930304</v>
      </c>
      <c r="AN16" s="20">
        <f t="shared" si="11"/>
        <v>1.075498277</v>
      </c>
      <c r="AP16" s="18">
        <f t="shared" ref="AP16:AU16" si="28">IF(ISNUMBER(AD16),LN(AD16),"---")</f>
        <v>-1.913555477</v>
      </c>
      <c r="AQ16" s="18">
        <f t="shared" si="28"/>
        <v>-1.808729864</v>
      </c>
      <c r="AR16" s="18">
        <f t="shared" si="28"/>
        <v>-1.764766741</v>
      </c>
      <c r="AS16" s="18">
        <f t="shared" si="28"/>
        <v>-1.903905221</v>
      </c>
      <c r="AT16" s="18" t="str">
        <f t="shared" si="28"/>
        <v>---</v>
      </c>
      <c r="AU16" s="18" t="str">
        <f t="shared" si="28"/>
        <v>---</v>
      </c>
    </row>
    <row r="17" ht="13.5" customHeight="1">
      <c r="A17" s="1" t="s">
        <v>155</v>
      </c>
      <c r="B17" s="15">
        <f>'Raw Plate Reader Measurements'!$P$7</f>
        <v>0.044</v>
      </c>
      <c r="C17" s="15">
        <f>'Raw Plate Reader Measurements'!$P$8</f>
        <v>0.046</v>
      </c>
      <c r="D17" s="15">
        <f>'Raw Plate Reader Measurements'!$P$9</f>
        <v>0.044</v>
      </c>
      <c r="E17" s="15">
        <f>'Raw Plate Reader Measurements'!$P$10</f>
        <v>0.046</v>
      </c>
      <c r="F17" s="16"/>
      <c r="G17" s="16"/>
      <c r="H17" s="1"/>
      <c r="I17" s="15">
        <f>'Raw Plate Reader Measurements'!$E$7</f>
        <v>75</v>
      </c>
      <c r="J17" s="15">
        <f>'Raw Plate Reader Measurements'!$E$8</f>
        <v>76</v>
      </c>
      <c r="K17" s="15">
        <f>'Raw Plate Reader Measurements'!$E$9</f>
        <v>75</v>
      </c>
      <c r="L17" s="15">
        <f>'Raw Plate Reader Measurements'!$E$10</f>
        <v>77</v>
      </c>
      <c r="M17" s="16"/>
      <c r="N17" s="16"/>
      <c r="O17" s="1"/>
      <c r="P17" s="8">
        <f t="shared" ref="P17:U17" si="29">IF(ISBLANK(B17),"---", B17-$B$9)</f>
        <v>0.00975</v>
      </c>
      <c r="Q17" s="8">
        <f t="shared" si="29"/>
        <v>0.01175</v>
      </c>
      <c r="R17" s="8">
        <f t="shared" si="29"/>
        <v>0.00975</v>
      </c>
      <c r="S17" s="8">
        <f t="shared" si="29"/>
        <v>0.01175</v>
      </c>
      <c r="T17" s="8" t="str">
        <f t="shared" si="29"/>
        <v>---</v>
      </c>
      <c r="U17" s="8" t="str">
        <f t="shared" si="29"/>
        <v>---</v>
      </c>
      <c r="V17" s="1"/>
      <c r="W17" s="8">
        <f t="shared" ref="W17:AB17" si="30">IF(ISBLANK(I17),"---",I17-$I$9)</f>
        <v>25</v>
      </c>
      <c r="X17" s="8">
        <f t="shared" si="30"/>
        <v>26</v>
      </c>
      <c r="Y17" s="8">
        <f t="shared" si="30"/>
        <v>25</v>
      </c>
      <c r="Z17" s="8">
        <f t="shared" si="30"/>
        <v>27</v>
      </c>
      <c r="AA17" s="8" t="str">
        <f t="shared" si="30"/>
        <v>---</v>
      </c>
      <c r="AB17" s="8" t="str">
        <f t="shared" si="30"/>
        <v>---</v>
      </c>
      <c r="AC17" s="1"/>
      <c r="AD17" s="18">
        <f t="shared" ref="AD17:AI17" si="31">IF(AND(ISNUMBER(W17),ISNUMBER(P17)),(W17*$B$3)/(P17*$B$2),"---")</f>
        <v>0.06019136219</v>
      </c>
      <c r="AE17" s="18">
        <f t="shared" si="31"/>
        <v>0.0519438649</v>
      </c>
      <c r="AF17" s="18">
        <f t="shared" si="31"/>
        <v>0.06019136219</v>
      </c>
      <c r="AG17" s="18">
        <f t="shared" si="31"/>
        <v>0.05394170586</v>
      </c>
      <c r="AH17" s="18" t="str">
        <f t="shared" si="31"/>
        <v>---</v>
      </c>
      <c r="AI17" s="18" t="str">
        <f t="shared" si="31"/>
        <v>---</v>
      </c>
      <c r="AJ17" s="1"/>
      <c r="AK17" s="18">
        <f t="shared" si="8"/>
        <v>0.05656707378</v>
      </c>
      <c r="AL17" s="18">
        <f t="shared" si="9"/>
        <v>0.004263705352</v>
      </c>
      <c r="AM17" s="18">
        <f t="shared" si="10"/>
        <v>0.05644582437</v>
      </c>
      <c r="AN17" s="20">
        <f t="shared" si="11"/>
        <v>1.078714139</v>
      </c>
      <c r="AP17" s="18">
        <f t="shared" ref="AP17:AU17" si="32">IF(ISNUMBER(AD17),LN(AD17),"---")</f>
        <v>-2.810226422</v>
      </c>
      <c r="AQ17" s="18">
        <f t="shared" si="32"/>
        <v>-2.957591665</v>
      </c>
      <c r="AR17" s="18">
        <f t="shared" si="32"/>
        <v>-2.810226422</v>
      </c>
      <c r="AS17" s="18">
        <f t="shared" si="32"/>
        <v>-2.919851337</v>
      </c>
      <c r="AT17" s="18" t="str">
        <f t="shared" si="32"/>
        <v>---</v>
      </c>
      <c r="AU17" s="18" t="str">
        <f t="shared" si="32"/>
        <v>---</v>
      </c>
    </row>
    <row r="18" ht="13.5" customHeight="1">
      <c r="A18" s="1" t="s">
        <v>156</v>
      </c>
      <c r="B18" s="15">
        <f>'Raw Plate Reader Measurements'!$P$11</f>
        <v>0.041</v>
      </c>
      <c r="C18" s="15">
        <f>'Raw Plate Reader Measurements'!$P$12</f>
        <v>0.045</v>
      </c>
      <c r="D18" s="15">
        <f>'Raw Plate Reader Measurements'!$P$13</f>
        <v>0.047</v>
      </c>
      <c r="E18" s="15">
        <f>'Raw Plate Reader Measurements'!$P$14</f>
        <v>0.048</v>
      </c>
      <c r="F18" s="16"/>
      <c r="G18" s="16"/>
      <c r="H18" s="1"/>
      <c r="I18" s="15">
        <f>'Raw Plate Reader Measurements'!$E$11</f>
        <v>67</v>
      </c>
      <c r="J18" s="15">
        <f>'Raw Plate Reader Measurements'!$E$12</f>
        <v>67</v>
      </c>
      <c r="K18" s="15">
        <f>'Raw Plate Reader Measurements'!$E$13</f>
        <v>71</v>
      </c>
      <c r="L18" s="15">
        <f>'Raw Plate Reader Measurements'!$E$14</f>
        <v>74</v>
      </c>
      <c r="M18" s="16"/>
      <c r="N18" s="16"/>
      <c r="O18" s="1"/>
      <c r="P18" s="8">
        <f t="shared" ref="P18:U18" si="33">IF(ISBLANK(B18),"---", B18-$B$9)</f>
        <v>0.00675</v>
      </c>
      <c r="Q18" s="8">
        <f t="shared" si="33"/>
        <v>0.01075</v>
      </c>
      <c r="R18" s="8">
        <f t="shared" si="33"/>
        <v>0.01275</v>
      </c>
      <c r="S18" s="8">
        <f t="shared" si="33"/>
        <v>0.01375</v>
      </c>
      <c r="T18" s="8" t="str">
        <f t="shared" si="33"/>
        <v>---</v>
      </c>
      <c r="U18" s="8" t="str">
        <f t="shared" si="33"/>
        <v>---</v>
      </c>
      <c r="V18" s="1"/>
      <c r="W18" s="8">
        <f t="shared" ref="W18:AB18" si="34">IF(ISBLANK(I18),"---",I18-$I$9)</f>
        <v>17</v>
      </c>
      <c r="X18" s="8">
        <f t="shared" si="34"/>
        <v>17</v>
      </c>
      <c r="Y18" s="8">
        <f t="shared" si="34"/>
        <v>21</v>
      </c>
      <c r="Z18" s="8">
        <f t="shared" si="34"/>
        <v>24</v>
      </c>
      <c r="AA18" s="8" t="str">
        <f t="shared" si="34"/>
        <v>---</v>
      </c>
      <c r="AB18" s="8" t="str">
        <f t="shared" si="34"/>
        <v>---</v>
      </c>
      <c r="AC18" s="1"/>
      <c r="AD18" s="18">
        <f t="shared" ref="AD18:AI18" si="35">IF(AND(ISNUMBER(W18),ISNUMBER(P18)),(W18*$B$3)/(P18*$B$2),"---")</f>
        <v>0.05912129352</v>
      </c>
      <c r="AE18" s="18">
        <f t="shared" si="35"/>
        <v>0.03712267268</v>
      </c>
      <c r="AF18" s="18">
        <f t="shared" si="35"/>
        <v>0.03866409853</v>
      </c>
      <c r="AG18" s="18">
        <f t="shared" si="35"/>
        <v>0.04097390182</v>
      </c>
      <c r="AH18" s="18" t="str">
        <f t="shared" si="35"/>
        <v>---</v>
      </c>
      <c r="AI18" s="18" t="str">
        <f t="shared" si="35"/>
        <v>---</v>
      </c>
      <c r="AJ18" s="1"/>
      <c r="AK18" s="18">
        <f t="shared" si="8"/>
        <v>0.04397049164</v>
      </c>
      <c r="AL18" s="18">
        <f t="shared" si="9"/>
        <v>0.01022377589</v>
      </c>
      <c r="AM18" s="18">
        <f t="shared" si="10"/>
        <v>0.04318168587</v>
      </c>
      <c r="AN18" s="20">
        <f t="shared" si="11"/>
        <v>1.237793318</v>
      </c>
      <c r="AP18" s="18">
        <f t="shared" ref="AP18:AU18" si="36">IF(ISNUMBER(AD18),LN(AD18),"---")</f>
        <v>-2.828164123</v>
      </c>
      <c r="AQ18" s="18">
        <f t="shared" si="36"/>
        <v>-3.293527373</v>
      </c>
      <c r="AR18" s="18">
        <f t="shared" si="36"/>
        <v>-3.252843796</v>
      </c>
      <c r="AS18" s="18">
        <f t="shared" si="36"/>
        <v>-3.194819956</v>
      </c>
      <c r="AT18" s="18" t="str">
        <f t="shared" si="36"/>
        <v>---</v>
      </c>
      <c r="AU18" s="18" t="str">
        <f t="shared" si="36"/>
        <v>---</v>
      </c>
    </row>
    <row r="19" ht="13.5" customHeight="1">
      <c r="A19" s="1" t="s">
        <v>157</v>
      </c>
      <c r="B19" s="15">
        <f>'Raw Plate Reader Measurements'!$Q$7</f>
        <v>0.048</v>
      </c>
      <c r="C19" s="15">
        <f>'Raw Plate Reader Measurements'!$Q$8</f>
        <v>0.046</v>
      </c>
      <c r="D19" s="15">
        <f>'Raw Plate Reader Measurements'!$Q$9</f>
        <v>0.05</v>
      </c>
      <c r="E19" s="15">
        <f>'Raw Plate Reader Measurements'!$Q$10</f>
        <v>0.05</v>
      </c>
      <c r="F19" s="16"/>
      <c r="G19" s="16"/>
      <c r="H19" s="1"/>
      <c r="I19" s="15">
        <f>'Raw Plate Reader Measurements'!$F$7</f>
        <v>52</v>
      </c>
      <c r="J19" s="15">
        <f>'Raw Plate Reader Measurements'!$F$8</f>
        <v>55</v>
      </c>
      <c r="K19" s="15">
        <f>'Raw Plate Reader Measurements'!$F$9</f>
        <v>44</v>
      </c>
      <c r="L19" s="15">
        <f>'Raw Plate Reader Measurements'!$F$10</f>
        <v>56</v>
      </c>
      <c r="M19" s="16"/>
      <c r="N19" s="16"/>
      <c r="O19" s="1"/>
      <c r="P19" s="8">
        <f t="shared" ref="P19:U19" si="37">IF(ISBLANK(B19),"---", B19-$B$9)</f>
        <v>0.01375</v>
      </c>
      <c r="Q19" s="8">
        <f t="shared" si="37"/>
        <v>0.01175</v>
      </c>
      <c r="R19" s="8">
        <f t="shared" si="37"/>
        <v>0.01575</v>
      </c>
      <c r="S19" s="8">
        <f t="shared" si="37"/>
        <v>0.01575</v>
      </c>
      <c r="T19" s="8" t="str">
        <f t="shared" si="37"/>
        <v>---</v>
      </c>
      <c r="U19" s="8" t="str">
        <f t="shared" si="37"/>
        <v>---</v>
      </c>
      <c r="V19" s="1"/>
      <c r="W19" s="8">
        <f t="shared" ref="W19:AB19" si="38">IF(ISBLANK(I19),"---",I19-$I$9)</f>
        <v>2</v>
      </c>
      <c r="X19" s="8">
        <f t="shared" si="38"/>
        <v>5</v>
      </c>
      <c r="Y19" s="8">
        <f t="shared" si="38"/>
        <v>-6</v>
      </c>
      <c r="Z19" s="8">
        <f t="shared" si="38"/>
        <v>6</v>
      </c>
      <c r="AA19" s="8" t="str">
        <f t="shared" si="38"/>
        <v>---</v>
      </c>
      <c r="AB19" s="8" t="str">
        <f t="shared" si="38"/>
        <v>---</v>
      </c>
      <c r="AC19" s="1"/>
      <c r="AD19" s="18">
        <f t="shared" ref="AD19:AI19" si="39">IF(AND(ISNUMBER(W19),ISNUMBER(P19)),(W19*$B$3)/(P19*$B$2),"---")</f>
        <v>0.003414491819</v>
      </c>
      <c r="AE19" s="18">
        <f t="shared" si="39"/>
        <v>0.009989204788</v>
      </c>
      <c r="AF19" s="18">
        <f t="shared" si="39"/>
        <v>-0.008942716668</v>
      </c>
      <c r="AG19" s="18">
        <f t="shared" si="39"/>
        <v>0.008942716668</v>
      </c>
      <c r="AH19" s="18" t="str">
        <f t="shared" si="39"/>
        <v>---</v>
      </c>
      <c r="AI19" s="18" t="str">
        <f t="shared" si="39"/>
        <v>---</v>
      </c>
      <c r="AJ19" s="1"/>
      <c r="AK19" s="18">
        <f t="shared" si="8"/>
        <v>0.003350924152</v>
      </c>
      <c r="AL19" s="18">
        <f t="shared" si="9"/>
        <v>0.008688547228</v>
      </c>
      <c r="AM19" s="18" t="str">
        <f t="shared" si="10"/>
        <v>#NUM!</v>
      </c>
      <c r="AN19" s="20" t="str">
        <f t="shared" si="11"/>
        <v>#NUM!</v>
      </c>
      <c r="AP19" s="18">
        <f t="shared" ref="AP19:AU19" si="40">IF(ISNUMBER(AD19),LN(AD19),"---")</f>
        <v>-5.679726606</v>
      </c>
      <c r="AQ19" s="18">
        <f t="shared" si="40"/>
        <v>-4.60625029</v>
      </c>
      <c r="AR19" s="18" t="str">
        <f t="shared" si="40"/>
        <v>#NUM!</v>
      </c>
      <c r="AS19" s="18">
        <f t="shared" si="40"/>
        <v>-4.716915858</v>
      </c>
      <c r="AT19" s="18" t="str">
        <f t="shared" si="40"/>
        <v>---</v>
      </c>
      <c r="AU19" s="18" t="str">
        <f t="shared" si="40"/>
        <v>---</v>
      </c>
    </row>
    <row r="20" ht="13.5" customHeight="1">
      <c r="A20" s="1" t="s">
        <v>158</v>
      </c>
      <c r="B20" s="15">
        <f>'Raw Plate Reader Measurements'!$Q$11</f>
        <v>0.047</v>
      </c>
      <c r="C20" s="15">
        <f>'Raw Plate Reader Measurements'!$Q$12</f>
        <v>0.047</v>
      </c>
      <c r="D20" s="15">
        <f>'Raw Plate Reader Measurements'!$Q$13</f>
        <v>0.048</v>
      </c>
      <c r="E20" s="15">
        <f>'Raw Plate Reader Measurements'!$Q$14</f>
        <v>0.047</v>
      </c>
      <c r="F20" s="16"/>
      <c r="G20" s="16"/>
      <c r="H20" s="1"/>
      <c r="I20" s="15">
        <f>'Raw Plate Reader Measurements'!$F$11</f>
        <v>49</v>
      </c>
      <c r="J20" s="15">
        <f>'Raw Plate Reader Measurements'!$F$12</f>
        <v>46</v>
      </c>
      <c r="K20" s="15">
        <f>'Raw Plate Reader Measurements'!$F$13</f>
        <v>53</v>
      </c>
      <c r="L20" s="15">
        <f>'Raw Plate Reader Measurements'!$F$14</f>
        <v>66</v>
      </c>
      <c r="M20" s="16"/>
      <c r="N20" s="16"/>
      <c r="O20" s="1"/>
      <c r="P20" s="8">
        <f t="shared" ref="P20:U20" si="41">IF(ISBLANK(B20),"---", B20-$B$9)</f>
        <v>0.01275</v>
      </c>
      <c r="Q20" s="8">
        <f t="shared" si="41"/>
        <v>0.01275</v>
      </c>
      <c r="R20" s="8">
        <f t="shared" si="41"/>
        <v>0.01375</v>
      </c>
      <c r="S20" s="8">
        <f t="shared" si="41"/>
        <v>0.01275</v>
      </c>
      <c r="T20" s="8" t="str">
        <f t="shared" si="41"/>
        <v>---</v>
      </c>
      <c r="U20" s="8" t="str">
        <f t="shared" si="41"/>
        <v>---</v>
      </c>
      <c r="V20" s="1"/>
      <c r="W20" s="8">
        <f t="shared" ref="W20:AB20" si="42">IF(ISBLANK(I20),"---",I20-$I$9)</f>
        <v>-1</v>
      </c>
      <c r="X20" s="8">
        <f t="shared" si="42"/>
        <v>-4</v>
      </c>
      <c r="Y20" s="8">
        <f t="shared" si="42"/>
        <v>3</v>
      </c>
      <c r="Z20" s="8">
        <f t="shared" si="42"/>
        <v>16</v>
      </c>
      <c r="AA20" s="8" t="str">
        <f t="shared" si="42"/>
        <v>---</v>
      </c>
      <c r="AB20" s="8" t="str">
        <f t="shared" si="42"/>
        <v>---</v>
      </c>
      <c r="AC20" s="1"/>
      <c r="AD20" s="18">
        <f t="shared" ref="AD20:AI20" si="43">IF(AND(ISNUMBER(W20),ISNUMBER(P20)),(W20*$B$3)/(P20*$B$2),"---")</f>
        <v>-0.001841147549</v>
      </c>
      <c r="AE20" s="18">
        <f t="shared" si="43"/>
        <v>-0.007364590197</v>
      </c>
      <c r="AF20" s="18">
        <f t="shared" si="43"/>
        <v>0.005121737728</v>
      </c>
      <c r="AG20" s="18">
        <f t="shared" si="43"/>
        <v>0.02945836079</v>
      </c>
      <c r="AH20" s="18" t="str">
        <f t="shared" si="43"/>
        <v>---</v>
      </c>
      <c r="AI20" s="18" t="str">
        <f t="shared" si="43"/>
        <v>---</v>
      </c>
      <c r="AJ20" s="1"/>
      <c r="AK20" s="18">
        <f t="shared" si="8"/>
        <v>0.006343590192</v>
      </c>
      <c r="AL20" s="18">
        <f t="shared" si="9"/>
        <v>0.01623463052</v>
      </c>
      <c r="AM20" s="18" t="str">
        <f t="shared" si="10"/>
        <v>#NUM!</v>
      </c>
      <c r="AN20" s="20" t="str">
        <f t="shared" si="11"/>
        <v>#NUM!</v>
      </c>
      <c r="AP20" s="18" t="str">
        <f t="shared" ref="AP20:AU20" si="44">IF(ISNUMBER(AD20),LN(AD20),"---")</f>
        <v>#NUM!</v>
      </c>
      <c r="AQ20" s="18" t="str">
        <f t="shared" si="44"/>
        <v>#NUM!</v>
      </c>
      <c r="AR20" s="18">
        <f t="shared" si="44"/>
        <v>-5.274261498</v>
      </c>
      <c r="AS20" s="18">
        <f t="shared" si="44"/>
        <v>-3.524777511</v>
      </c>
      <c r="AT20" s="18" t="str">
        <f t="shared" si="44"/>
        <v>---</v>
      </c>
      <c r="AU20" s="18" t="str">
        <f t="shared" si="44"/>
        <v>---</v>
      </c>
    </row>
    <row r="21" ht="13.5" customHeight="1">
      <c r="A21" s="1" t="s">
        <v>159</v>
      </c>
      <c r="B21" s="15">
        <f>'Raw Plate Reader Measurements'!$R$7</f>
        <v>0.051</v>
      </c>
      <c r="C21" s="15">
        <f>'Raw Plate Reader Measurements'!$R$8</f>
        <v>0.048</v>
      </c>
      <c r="D21" s="15">
        <f>'Raw Plate Reader Measurements'!$R$9</f>
        <v>0.044</v>
      </c>
      <c r="E21" s="15">
        <f>'Raw Plate Reader Measurements'!$R$10</f>
        <v>0.053</v>
      </c>
      <c r="F21" s="16"/>
      <c r="G21" s="16"/>
      <c r="H21" s="1"/>
      <c r="I21" s="15">
        <f>'Raw Plate Reader Measurements'!$G$7</f>
        <v>67</v>
      </c>
      <c r="J21" s="15">
        <f>'Raw Plate Reader Measurements'!$G$8</f>
        <v>59</v>
      </c>
      <c r="K21" s="15">
        <f>'Raw Plate Reader Measurements'!$G$9</f>
        <v>65</v>
      </c>
      <c r="L21" s="15">
        <f>'Raw Plate Reader Measurements'!$G$10</f>
        <v>60</v>
      </c>
      <c r="M21" s="16"/>
      <c r="N21" s="16"/>
      <c r="O21" s="1"/>
      <c r="P21" s="8">
        <f t="shared" ref="P21:U21" si="45">IF(ISBLANK(B21),"---", B21-$B$9)</f>
        <v>0.01675</v>
      </c>
      <c r="Q21" s="8">
        <f t="shared" si="45"/>
        <v>0.01375</v>
      </c>
      <c r="R21" s="8">
        <f t="shared" si="45"/>
        <v>0.00975</v>
      </c>
      <c r="S21" s="8">
        <f t="shared" si="45"/>
        <v>0.01875</v>
      </c>
      <c r="T21" s="8" t="str">
        <f t="shared" si="45"/>
        <v>---</v>
      </c>
      <c r="U21" s="8" t="str">
        <f t="shared" si="45"/>
        <v>---</v>
      </c>
      <c r="V21" s="1"/>
      <c r="W21" s="8">
        <f t="shared" ref="W21:AB21" si="46">IF(ISBLANK(I21),"---",I21-$I$9)</f>
        <v>17</v>
      </c>
      <c r="X21" s="8">
        <f t="shared" si="46"/>
        <v>9</v>
      </c>
      <c r="Y21" s="8">
        <f t="shared" si="46"/>
        <v>15</v>
      </c>
      <c r="Z21" s="8">
        <f t="shared" si="46"/>
        <v>10</v>
      </c>
      <c r="AA21" s="8" t="str">
        <f t="shared" si="46"/>
        <v>---</v>
      </c>
      <c r="AB21" s="8" t="str">
        <f t="shared" si="46"/>
        <v>---</v>
      </c>
      <c r="AC21" s="1"/>
      <c r="AD21" s="18">
        <f t="shared" ref="AD21:AI21" si="47">IF(AND(ISNUMBER(W21),ISNUMBER(P21)),(W21*$B$3)/(P21*$B$2),"---")</f>
        <v>0.02382499888</v>
      </c>
      <c r="AE21" s="18">
        <f t="shared" si="47"/>
        <v>0.01536521318</v>
      </c>
      <c r="AF21" s="18">
        <f t="shared" si="47"/>
        <v>0.03611481731</v>
      </c>
      <c r="AG21" s="18">
        <f t="shared" si="47"/>
        <v>0.01251980333</v>
      </c>
      <c r="AH21" s="18" t="str">
        <f t="shared" si="47"/>
        <v>---</v>
      </c>
      <c r="AI21" s="18" t="str">
        <f t="shared" si="47"/>
        <v>---</v>
      </c>
      <c r="AJ21" s="1"/>
      <c r="AK21" s="18">
        <f t="shared" si="8"/>
        <v>0.02195620818</v>
      </c>
      <c r="AL21" s="18">
        <f t="shared" si="9"/>
        <v>0.01059001956</v>
      </c>
      <c r="AM21" s="18">
        <f t="shared" si="10"/>
        <v>0.0201703578</v>
      </c>
      <c r="AN21" s="20">
        <f t="shared" si="11"/>
        <v>1.6032821</v>
      </c>
      <c r="AP21" s="18">
        <f t="shared" ref="AP21:AU21" si="48">IF(ISNUMBER(AD21),LN(AD21),"---")</f>
        <v>-3.737019876</v>
      </c>
      <c r="AQ21" s="18">
        <f t="shared" si="48"/>
        <v>-4.175649209</v>
      </c>
      <c r="AR21" s="18">
        <f t="shared" si="48"/>
        <v>-3.321052046</v>
      </c>
      <c r="AS21" s="18">
        <f t="shared" si="48"/>
        <v>-4.380443622</v>
      </c>
      <c r="AT21" s="18" t="str">
        <f t="shared" si="48"/>
        <v>---</v>
      </c>
      <c r="AU21" s="18" t="str">
        <f t="shared" si="48"/>
        <v>---</v>
      </c>
    </row>
    <row r="22" ht="13.5" customHeight="1">
      <c r="A22" s="1" t="s">
        <v>160</v>
      </c>
      <c r="B22" s="15">
        <f>'Raw Plate Reader Measurements'!$R$11</f>
        <v>0.048</v>
      </c>
      <c r="C22" s="15">
        <f>'Raw Plate Reader Measurements'!$R$12</f>
        <v>0.047</v>
      </c>
      <c r="D22" s="15">
        <f>'Raw Plate Reader Measurements'!$R$13</f>
        <v>0.047</v>
      </c>
      <c r="E22" s="15">
        <f>'Raw Plate Reader Measurements'!$R$14</f>
        <v>0.047</v>
      </c>
      <c r="F22" s="16"/>
      <c r="G22" s="16"/>
      <c r="H22" s="1"/>
      <c r="I22" s="15">
        <f>'Raw Plate Reader Measurements'!$G$11</f>
        <v>64</v>
      </c>
      <c r="J22" s="15">
        <f>'Raw Plate Reader Measurements'!$G$12</f>
        <v>66</v>
      </c>
      <c r="K22" s="15">
        <f>'Raw Plate Reader Measurements'!$G$13</f>
        <v>61</v>
      </c>
      <c r="L22" s="15">
        <f>'Raw Plate Reader Measurements'!$G$14</f>
        <v>54</v>
      </c>
      <c r="M22" s="16"/>
      <c r="N22" s="16"/>
      <c r="O22" s="1"/>
      <c r="P22" s="8">
        <f t="shared" ref="P22:U22" si="49">IF(ISBLANK(B22),"---", B22-$B$9)</f>
        <v>0.01375</v>
      </c>
      <c r="Q22" s="8">
        <f t="shared" si="49"/>
        <v>0.01275</v>
      </c>
      <c r="R22" s="8">
        <f t="shared" si="49"/>
        <v>0.01275</v>
      </c>
      <c r="S22" s="8">
        <f t="shared" si="49"/>
        <v>0.01275</v>
      </c>
      <c r="T22" s="8" t="str">
        <f t="shared" si="49"/>
        <v>---</v>
      </c>
      <c r="U22" s="8" t="str">
        <f t="shared" si="49"/>
        <v>---</v>
      </c>
      <c r="V22" s="1"/>
      <c r="W22" s="8">
        <f t="shared" ref="W22:AB22" si="50">IF(ISBLANK(I22),"---",I22-$I$9)</f>
        <v>14</v>
      </c>
      <c r="X22" s="8">
        <f t="shared" si="50"/>
        <v>16</v>
      </c>
      <c r="Y22" s="8">
        <f t="shared" si="50"/>
        <v>11</v>
      </c>
      <c r="Z22" s="8">
        <f t="shared" si="50"/>
        <v>4</v>
      </c>
      <c r="AA22" s="8" t="str">
        <f t="shared" si="50"/>
        <v>---</v>
      </c>
      <c r="AB22" s="8" t="str">
        <f t="shared" si="50"/>
        <v>---</v>
      </c>
      <c r="AC22" s="1"/>
      <c r="AD22" s="18">
        <f t="shared" ref="AD22:AI22" si="51">IF(AND(ISNUMBER(W22),ISNUMBER(P22)),(W22*$B$3)/(P22*$B$2),"---")</f>
        <v>0.02390144273</v>
      </c>
      <c r="AE22" s="18">
        <f t="shared" si="51"/>
        <v>0.02945836079</v>
      </c>
      <c r="AF22" s="18">
        <f t="shared" si="51"/>
        <v>0.02025262304</v>
      </c>
      <c r="AG22" s="18">
        <f t="shared" si="51"/>
        <v>0.007364590197</v>
      </c>
      <c r="AH22" s="18" t="str">
        <f t="shared" si="51"/>
        <v>---</v>
      </c>
      <c r="AI22" s="18" t="str">
        <f t="shared" si="51"/>
        <v>---</v>
      </c>
      <c r="AJ22" s="1"/>
      <c r="AK22" s="18">
        <f t="shared" si="8"/>
        <v>0.02024425419</v>
      </c>
      <c r="AL22" s="18">
        <f t="shared" si="9"/>
        <v>0.009383684476</v>
      </c>
      <c r="AM22" s="18">
        <f t="shared" si="10"/>
        <v>0.01800178786</v>
      </c>
      <c r="AN22" s="20">
        <f t="shared" si="11"/>
        <v>1.850146875</v>
      </c>
      <c r="AP22" s="18">
        <f t="shared" ref="AP22:AU22" si="52">IF(ISNUMBER(AD22),LN(AD22),"---")</f>
        <v>-3.733816457</v>
      </c>
      <c r="AQ22" s="18">
        <f t="shared" si="52"/>
        <v>-3.524777511</v>
      </c>
      <c r="AR22" s="18">
        <f t="shared" si="52"/>
        <v>-3.899470961</v>
      </c>
      <c r="AS22" s="18">
        <f t="shared" si="52"/>
        <v>-4.911071873</v>
      </c>
      <c r="AT22" s="18" t="str">
        <f t="shared" si="52"/>
        <v>---</v>
      </c>
      <c r="AU22" s="18" t="str">
        <f t="shared" si="52"/>
        <v>---</v>
      </c>
    </row>
    <row r="23" ht="13.5" customHeight="1">
      <c r="A23" s="1" t="s">
        <v>161</v>
      </c>
      <c r="B23" s="15">
        <f>'Raw Plate Reader Measurements'!$S$7</f>
        <v>0.04</v>
      </c>
      <c r="C23" s="15">
        <f>'Raw Plate Reader Measurements'!$S$8</f>
        <v>0.042</v>
      </c>
      <c r="D23" s="15">
        <f>'Raw Plate Reader Measurements'!$S$9</f>
        <v>0.044</v>
      </c>
      <c r="E23" s="15">
        <f>'Raw Plate Reader Measurements'!$S$10</f>
        <v>0.04</v>
      </c>
      <c r="F23" s="16"/>
      <c r="G23" s="16"/>
      <c r="H23" s="1"/>
      <c r="I23" s="15">
        <f>'Raw Plate Reader Measurements'!$H$7</f>
        <v>53</v>
      </c>
      <c r="J23" s="15">
        <f>'Raw Plate Reader Measurements'!$H$8</f>
        <v>54</v>
      </c>
      <c r="K23" s="15">
        <f>'Raw Plate Reader Measurements'!$H$9</f>
        <v>51</v>
      </c>
      <c r="L23" s="15">
        <f>'Raw Plate Reader Measurements'!$H$10</f>
        <v>53</v>
      </c>
      <c r="M23" s="16"/>
      <c r="N23" s="16"/>
      <c r="O23" s="1"/>
      <c r="P23" s="8">
        <f t="shared" ref="P23:U23" si="53">IF(ISBLANK(B23),"---", B23-$B$9)</f>
        <v>0.00575</v>
      </c>
      <c r="Q23" s="8">
        <f t="shared" si="53"/>
        <v>0.00775</v>
      </c>
      <c r="R23" s="8">
        <f t="shared" si="53"/>
        <v>0.00975</v>
      </c>
      <c r="S23" s="8">
        <f t="shared" si="53"/>
        <v>0.00575</v>
      </c>
      <c r="T23" s="8" t="str">
        <f t="shared" si="53"/>
        <v>---</v>
      </c>
      <c r="U23" s="8" t="str">
        <f t="shared" si="53"/>
        <v>---</v>
      </c>
      <c r="V23" s="1"/>
      <c r="W23" s="8">
        <f t="shared" ref="W23:AB23" si="54">IF(ISBLANK(I23),"---",I23-$I$9)</f>
        <v>3</v>
      </c>
      <c r="X23" s="8">
        <f t="shared" si="54"/>
        <v>4</v>
      </c>
      <c r="Y23" s="8">
        <f t="shared" si="54"/>
        <v>1</v>
      </c>
      <c r="Z23" s="8">
        <f t="shared" si="54"/>
        <v>3</v>
      </c>
      <c r="AA23" s="8" t="str">
        <f t="shared" si="54"/>
        <v>---</v>
      </c>
      <c r="AB23" s="8" t="str">
        <f t="shared" si="54"/>
        <v>---</v>
      </c>
      <c r="AC23" s="1"/>
      <c r="AD23" s="18">
        <f t="shared" ref="AD23:AI23" si="55">IF(AND(ISNUMBER(W23),ISNUMBER(P23)),(W23*$B$3)/(P23*$B$2),"---")</f>
        <v>0.0122476337</v>
      </c>
      <c r="AE23" s="18">
        <f t="shared" si="55"/>
        <v>0.01211593871</v>
      </c>
      <c r="AF23" s="18">
        <f t="shared" si="55"/>
        <v>0.002407654487</v>
      </c>
      <c r="AG23" s="18">
        <f t="shared" si="55"/>
        <v>0.0122476337</v>
      </c>
      <c r="AH23" s="18" t="str">
        <f t="shared" si="55"/>
        <v>---</v>
      </c>
      <c r="AI23" s="18" t="str">
        <f t="shared" si="55"/>
        <v>---</v>
      </c>
      <c r="AJ23" s="1"/>
      <c r="AK23" s="18">
        <f t="shared" si="8"/>
        <v>0.009754715148</v>
      </c>
      <c r="AL23" s="18">
        <f t="shared" si="9"/>
        <v>0.00489843386</v>
      </c>
      <c r="AM23" s="18">
        <f t="shared" si="10"/>
        <v>0.008133245887</v>
      </c>
      <c r="AN23" s="20">
        <f t="shared" si="11"/>
        <v>2.251404046</v>
      </c>
      <c r="AP23" s="18">
        <f t="shared" ref="AP23:AU23" si="56">IF(ISNUMBER(AD23),LN(AD23),"---")</f>
        <v>-4.402422528</v>
      </c>
      <c r="AQ23" s="18">
        <f t="shared" si="56"/>
        <v>-4.413233444</v>
      </c>
      <c r="AR23" s="18">
        <f t="shared" si="56"/>
        <v>-6.029102247</v>
      </c>
      <c r="AS23" s="18">
        <f t="shared" si="56"/>
        <v>-4.402422528</v>
      </c>
      <c r="AT23" s="18" t="str">
        <f t="shared" si="56"/>
        <v>---</v>
      </c>
      <c r="AU23" s="18" t="str">
        <f t="shared" si="56"/>
        <v>---</v>
      </c>
    </row>
    <row r="24" ht="13.5" customHeight="1">
      <c r="A24" s="1" t="s">
        <v>162</v>
      </c>
      <c r="B24" s="15">
        <f>'Raw Plate Reader Measurements'!$S$11</f>
        <v>0.049</v>
      </c>
      <c r="C24" s="15">
        <f>'Raw Plate Reader Measurements'!$S$12</f>
        <v>0.05</v>
      </c>
      <c r="D24" s="15">
        <f>'Raw Plate Reader Measurements'!$S$13</f>
        <v>0.048</v>
      </c>
      <c r="E24" s="15">
        <f>'Raw Plate Reader Measurements'!$S$14</f>
        <v>0.052</v>
      </c>
      <c r="F24" s="16"/>
      <c r="G24" s="16"/>
      <c r="H24" s="1"/>
      <c r="I24" s="15">
        <f>'Raw Plate Reader Measurements'!$H$11</f>
        <v>55</v>
      </c>
      <c r="J24" s="15">
        <f>'Raw Plate Reader Measurements'!$H$12</f>
        <v>55</v>
      </c>
      <c r="K24" s="15">
        <f>'Raw Plate Reader Measurements'!$H$13</f>
        <v>54</v>
      </c>
      <c r="L24" s="15">
        <f>'Raw Plate Reader Measurements'!$H$14</f>
        <v>60</v>
      </c>
      <c r="M24" s="16"/>
      <c r="N24" s="16"/>
      <c r="O24" s="1"/>
      <c r="P24" s="8">
        <f t="shared" ref="P24:U24" si="57">IF(ISBLANK(B24),"---", B24-$B$9)</f>
        <v>0.01475</v>
      </c>
      <c r="Q24" s="8">
        <f t="shared" si="57"/>
        <v>0.01575</v>
      </c>
      <c r="R24" s="8">
        <f t="shared" si="57"/>
        <v>0.01375</v>
      </c>
      <c r="S24" s="8">
        <f t="shared" si="57"/>
        <v>0.01775</v>
      </c>
      <c r="T24" s="8" t="str">
        <f t="shared" si="57"/>
        <v>---</v>
      </c>
      <c r="U24" s="8" t="str">
        <f t="shared" si="57"/>
        <v>---</v>
      </c>
      <c r="V24" s="1"/>
      <c r="W24" s="8">
        <f t="shared" ref="W24:AB24" si="58">IF(ISBLANK(I24),"---",I24-$I$9)</f>
        <v>5</v>
      </c>
      <c r="X24" s="8">
        <f t="shared" si="58"/>
        <v>5</v>
      </c>
      <c r="Y24" s="8">
        <f t="shared" si="58"/>
        <v>4</v>
      </c>
      <c r="Z24" s="8">
        <f t="shared" si="58"/>
        <v>10</v>
      </c>
      <c r="AA24" s="8" t="str">
        <f t="shared" si="58"/>
        <v>---</v>
      </c>
      <c r="AB24" s="8" t="str">
        <f t="shared" si="58"/>
        <v>---</v>
      </c>
      <c r="AC24" s="1"/>
      <c r="AD24" s="18">
        <f t="shared" ref="AD24:AI24" si="59">IF(AND(ISNUMBER(W24),ISNUMBER(P24)),(W24*$B$3)/(P24*$B$2),"---")</f>
        <v>0.007957502119</v>
      </c>
      <c r="AE24" s="18">
        <f t="shared" si="59"/>
        <v>0.00745226389</v>
      </c>
      <c r="AF24" s="18">
        <f t="shared" si="59"/>
        <v>0.006828983637</v>
      </c>
      <c r="AG24" s="18">
        <f t="shared" si="59"/>
        <v>0.01322514437</v>
      </c>
      <c r="AH24" s="18" t="str">
        <f t="shared" si="59"/>
        <v>---</v>
      </c>
      <c r="AI24" s="18" t="str">
        <f t="shared" si="59"/>
        <v>---</v>
      </c>
      <c r="AJ24" s="1"/>
      <c r="AK24" s="18">
        <f t="shared" si="8"/>
        <v>0.008865973503</v>
      </c>
      <c r="AL24" s="18">
        <f t="shared" si="9"/>
        <v>0.002942538216</v>
      </c>
      <c r="AM24" s="18">
        <f t="shared" si="10"/>
        <v>0.008554711549</v>
      </c>
      <c r="AN24" s="20">
        <f t="shared" si="11"/>
        <v>1.345956735</v>
      </c>
      <c r="AP24" s="18">
        <f t="shared" ref="AP24:AU24" si="60">IF(ISNUMBER(AD24),LN(AD24),"---")</f>
        <v>-4.833640132</v>
      </c>
      <c r="AQ24" s="18">
        <f t="shared" si="60"/>
        <v>-4.899237415</v>
      </c>
      <c r="AR24" s="18">
        <f t="shared" si="60"/>
        <v>-4.986579425</v>
      </c>
      <c r="AS24" s="18">
        <f t="shared" si="60"/>
        <v>-4.325635385</v>
      </c>
      <c r="AT24" s="18" t="str">
        <f t="shared" si="60"/>
        <v>---</v>
      </c>
      <c r="AU24" s="18" t="str">
        <f t="shared" si="60"/>
        <v>---</v>
      </c>
    </row>
    <row r="25" ht="13.5" customHeight="1">
      <c r="A25" s="1" t="s">
        <v>163</v>
      </c>
      <c r="B25" s="15">
        <f>'Raw Plate Reader Measurements'!$T$7</f>
        <v>0.052</v>
      </c>
      <c r="C25" s="15">
        <f>'Raw Plate Reader Measurements'!$T$8</f>
        <v>0.048</v>
      </c>
      <c r="D25" s="15">
        <f>'Raw Plate Reader Measurements'!$T$9</f>
        <v>0.05</v>
      </c>
      <c r="E25" s="15">
        <f>'Raw Plate Reader Measurements'!$T$10</f>
        <v>0.049</v>
      </c>
      <c r="F25" s="16"/>
      <c r="G25" s="16"/>
      <c r="H25" s="1"/>
      <c r="I25" s="15">
        <f>'Raw Plate Reader Measurements'!$I$7</f>
        <v>49</v>
      </c>
      <c r="J25" s="15">
        <f>'Raw Plate Reader Measurements'!$I$8</f>
        <v>52</v>
      </c>
      <c r="K25" s="15">
        <f>'Raw Plate Reader Measurements'!$I$9</f>
        <v>53</v>
      </c>
      <c r="L25" s="15">
        <f>'Raw Plate Reader Measurements'!$I$10</f>
        <v>51</v>
      </c>
      <c r="M25" s="16"/>
      <c r="N25" s="16"/>
      <c r="O25" s="1"/>
      <c r="P25" s="8">
        <f t="shared" ref="P25:U25" si="61">IF(ISBLANK(B25),"---", B25-$B$9)</f>
        <v>0.01775</v>
      </c>
      <c r="Q25" s="8">
        <f t="shared" si="61"/>
        <v>0.01375</v>
      </c>
      <c r="R25" s="8">
        <f t="shared" si="61"/>
        <v>0.01575</v>
      </c>
      <c r="S25" s="8">
        <f t="shared" si="61"/>
        <v>0.01475</v>
      </c>
      <c r="T25" s="8" t="str">
        <f t="shared" si="61"/>
        <v>---</v>
      </c>
      <c r="U25" s="8" t="str">
        <f t="shared" si="61"/>
        <v>---</v>
      </c>
      <c r="V25" s="1"/>
      <c r="W25" s="8">
        <f t="shared" ref="W25:AB25" si="62">IF(ISBLANK(I25),"---",I25-$I$9)</f>
        <v>-1</v>
      </c>
      <c r="X25" s="8">
        <f t="shared" si="62"/>
        <v>2</v>
      </c>
      <c r="Y25" s="8">
        <f t="shared" si="62"/>
        <v>3</v>
      </c>
      <c r="Z25" s="8">
        <f t="shared" si="62"/>
        <v>1</v>
      </c>
      <c r="AA25" s="8" t="str">
        <f t="shared" si="62"/>
        <v>---</v>
      </c>
      <c r="AB25" s="8" t="str">
        <f t="shared" si="62"/>
        <v>---</v>
      </c>
      <c r="AC25" s="1"/>
      <c r="AD25" s="18">
        <f t="shared" ref="AD25:AI25" si="63">IF(AND(ISNUMBER(W25),ISNUMBER(P25)),(W25*$B$3)/(P25*$B$2),"---")</f>
        <v>-0.001322514437</v>
      </c>
      <c r="AE25" s="18">
        <f t="shared" si="63"/>
        <v>0.003414491819</v>
      </c>
      <c r="AF25" s="18">
        <f t="shared" si="63"/>
        <v>0.004471358334</v>
      </c>
      <c r="AG25" s="18">
        <f t="shared" si="63"/>
        <v>0.001591500424</v>
      </c>
      <c r="AH25" s="18" t="str">
        <f t="shared" si="63"/>
        <v>---</v>
      </c>
      <c r="AI25" s="18" t="str">
        <f t="shared" si="63"/>
        <v>---</v>
      </c>
      <c r="AJ25" s="1"/>
      <c r="AK25" s="18">
        <f t="shared" si="8"/>
        <v>0.002038709035</v>
      </c>
      <c r="AL25" s="18">
        <f t="shared" si="9"/>
        <v>0.002536952217</v>
      </c>
      <c r="AM25" s="18" t="str">
        <f t="shared" si="10"/>
        <v>#NUM!</v>
      </c>
      <c r="AN25" s="20" t="str">
        <f t="shared" si="11"/>
        <v>#NUM!</v>
      </c>
      <c r="AP25" s="18" t="str">
        <f t="shared" ref="AP25:AU25" si="64">IF(ISNUMBER(AD25),LN(AD25),"---")</f>
        <v>#NUM!</v>
      </c>
      <c r="AQ25" s="18">
        <f t="shared" si="64"/>
        <v>-5.679726606</v>
      </c>
      <c r="AR25" s="18">
        <f t="shared" si="64"/>
        <v>-5.410063039</v>
      </c>
      <c r="AS25" s="18">
        <f t="shared" si="64"/>
        <v>-6.443078045</v>
      </c>
      <c r="AT25" s="18" t="str">
        <f t="shared" si="64"/>
        <v>---</v>
      </c>
      <c r="AU25" s="18" t="str">
        <f t="shared" si="64"/>
        <v>---</v>
      </c>
    </row>
    <row r="26" ht="13.5" customHeight="1">
      <c r="A26" s="1" t="s">
        <v>164</v>
      </c>
      <c r="B26" s="15">
        <f>'Raw Plate Reader Measurements'!$T$11</f>
        <v>0.049</v>
      </c>
      <c r="C26" s="15">
        <f>'Raw Plate Reader Measurements'!$T$12</f>
        <v>0.051</v>
      </c>
      <c r="D26" s="15">
        <f>'Raw Plate Reader Measurements'!$T$13</f>
        <v>0.045</v>
      </c>
      <c r="E26" s="15">
        <f>'Raw Plate Reader Measurements'!$T$14</f>
        <v>0.043</v>
      </c>
      <c r="F26" s="16"/>
      <c r="G26" s="16"/>
      <c r="H26" s="1"/>
      <c r="I26" s="15">
        <f>'Raw Plate Reader Measurements'!$I$11</f>
        <v>54</v>
      </c>
      <c r="J26" s="15">
        <f>'Raw Plate Reader Measurements'!$I$12</f>
        <v>53</v>
      </c>
      <c r="K26" s="15">
        <f>'Raw Plate Reader Measurements'!$I$13</f>
        <v>46</v>
      </c>
      <c r="L26" s="15">
        <f>'Raw Plate Reader Measurements'!$I$14</f>
        <v>42</v>
      </c>
      <c r="M26" s="16"/>
      <c r="N26" s="16"/>
      <c r="O26" s="1"/>
      <c r="P26" s="8">
        <f t="shared" ref="P26:U26" si="65">IF(ISBLANK(B26),"---", B26-$B$9)</f>
        <v>0.01475</v>
      </c>
      <c r="Q26" s="8">
        <f t="shared" si="65"/>
        <v>0.01675</v>
      </c>
      <c r="R26" s="8">
        <f t="shared" si="65"/>
        <v>0.01075</v>
      </c>
      <c r="S26" s="8">
        <f t="shared" si="65"/>
        <v>0.00875</v>
      </c>
      <c r="T26" s="8" t="str">
        <f t="shared" si="65"/>
        <v>---</v>
      </c>
      <c r="U26" s="8" t="str">
        <f t="shared" si="65"/>
        <v>---</v>
      </c>
      <c r="V26" s="1"/>
      <c r="W26" s="8">
        <f t="shared" ref="W26:AB26" si="66">IF(ISBLANK(I26),"---",I26-$I$9)</f>
        <v>4</v>
      </c>
      <c r="X26" s="8">
        <f t="shared" si="66"/>
        <v>3</v>
      </c>
      <c r="Y26" s="8">
        <f t="shared" si="66"/>
        <v>-4</v>
      </c>
      <c r="Z26" s="8">
        <f t="shared" si="66"/>
        <v>-8</v>
      </c>
      <c r="AA26" s="8" t="str">
        <f t="shared" si="66"/>
        <v>---</v>
      </c>
      <c r="AB26" s="8" t="str">
        <f t="shared" si="66"/>
        <v>---</v>
      </c>
      <c r="AC26" s="1"/>
      <c r="AD26" s="18">
        <f t="shared" ref="AD26:AI26" si="67">IF(AND(ISNUMBER(W26),ISNUMBER(P26)),(W26*$B$3)/(P26*$B$2),"---")</f>
        <v>0.006366001696</v>
      </c>
      <c r="AE26" s="18">
        <f t="shared" si="67"/>
        <v>0.004204411568</v>
      </c>
      <c r="AF26" s="18">
        <f t="shared" si="67"/>
        <v>-0.008734746512</v>
      </c>
      <c r="AG26" s="18">
        <f t="shared" si="67"/>
        <v>-0.02146252</v>
      </c>
      <c r="AH26" s="18" t="str">
        <f t="shared" si="67"/>
        <v>---</v>
      </c>
      <c r="AI26" s="18" t="str">
        <f t="shared" si="67"/>
        <v>---</v>
      </c>
      <c r="AJ26" s="1"/>
      <c r="AK26" s="18">
        <f t="shared" si="8"/>
        <v>-0.004906713313</v>
      </c>
      <c r="AL26" s="18">
        <f t="shared" si="9"/>
        <v>0.01289489917</v>
      </c>
      <c r="AM26" s="18" t="str">
        <f t="shared" si="10"/>
        <v>#NUM!</v>
      </c>
      <c r="AN26" s="20" t="str">
        <f t="shared" si="11"/>
        <v>#NUM!</v>
      </c>
      <c r="AP26" s="18">
        <f t="shared" ref="AP26:AU26" si="68">IF(ISNUMBER(AD26),LN(AD26),"---")</f>
        <v>-5.056783684</v>
      </c>
      <c r="AQ26" s="18">
        <f t="shared" si="68"/>
        <v>-5.471620932</v>
      </c>
      <c r="AR26" s="18" t="str">
        <f t="shared" si="68"/>
        <v>#NUM!</v>
      </c>
      <c r="AS26" s="18" t="str">
        <f t="shared" si="68"/>
        <v>#NUM!</v>
      </c>
      <c r="AT26" s="18" t="str">
        <f t="shared" si="68"/>
        <v>---</v>
      </c>
      <c r="AU26" s="18" t="str">
        <f t="shared" si="68"/>
        <v>---</v>
      </c>
    </row>
    <row r="27" ht="13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P27" s="1"/>
      <c r="AQ27" s="1"/>
      <c r="AR27" s="1"/>
      <c r="AS27" s="1"/>
      <c r="AT27" s="1"/>
      <c r="AU27" s="1"/>
    </row>
    <row r="28" ht="13.5" customHeight="1">
      <c r="A28" s="5" t="s">
        <v>33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P28" s="1"/>
      <c r="AQ28" s="1"/>
      <c r="AR28" s="1"/>
      <c r="AS28" s="1"/>
      <c r="AT28" s="1"/>
      <c r="AU28" s="1"/>
    </row>
    <row r="29" ht="13.5" customHeight="1">
      <c r="A29" s="1" t="s">
        <v>137</v>
      </c>
      <c r="B29" s="15">
        <f>'Raw Plate Reader Measurements'!$M$17</f>
        <v>0.128</v>
      </c>
      <c r="C29" s="15">
        <f>'Raw Plate Reader Measurements'!$M$18</f>
        <v>0.123</v>
      </c>
      <c r="D29" s="15">
        <f>'Raw Plate Reader Measurements'!$M$19</f>
        <v>0.123</v>
      </c>
      <c r="E29" s="15">
        <f>'Raw Plate Reader Measurements'!$M$20</f>
        <v>0.119</v>
      </c>
      <c r="F29" s="16"/>
      <c r="G29" s="16"/>
      <c r="H29" s="1"/>
      <c r="I29" s="15">
        <f>'Raw Plate Reader Measurements'!$B$17</f>
        <v>55</v>
      </c>
      <c r="J29" s="15">
        <f>'Raw Plate Reader Measurements'!$B$18</f>
        <v>54</v>
      </c>
      <c r="K29" s="15">
        <f>'Raw Plate Reader Measurements'!$B$19</f>
        <v>52</v>
      </c>
      <c r="L29" s="15">
        <f>'Raw Plate Reader Measurements'!$B$20</f>
        <v>55</v>
      </c>
      <c r="M29" s="16"/>
      <c r="N29" s="16"/>
      <c r="O29" s="1"/>
      <c r="P29" s="8">
        <f t="shared" ref="P29:U29" si="69">IF(ISBLANK(B29),"---", B29-$B$9)</f>
        <v>0.09375</v>
      </c>
      <c r="Q29" s="8">
        <f t="shared" si="69"/>
        <v>0.08875</v>
      </c>
      <c r="R29" s="8">
        <f t="shared" si="69"/>
        <v>0.08875</v>
      </c>
      <c r="S29" s="8">
        <f t="shared" si="69"/>
        <v>0.08475</v>
      </c>
      <c r="T29" s="8" t="str">
        <f t="shared" si="69"/>
        <v>---</v>
      </c>
      <c r="U29" s="8" t="str">
        <f t="shared" si="69"/>
        <v>---</v>
      </c>
      <c r="V29" s="1"/>
      <c r="W29" s="8">
        <f t="shared" ref="W29:AB29" si="70">IF(ISBLANK(I29),"---",I29-$I$9)</f>
        <v>5</v>
      </c>
      <c r="X29" s="8">
        <f t="shared" si="70"/>
        <v>4</v>
      </c>
      <c r="Y29" s="8">
        <f t="shared" si="70"/>
        <v>2</v>
      </c>
      <c r="Z29" s="8">
        <f t="shared" si="70"/>
        <v>5</v>
      </c>
      <c r="AA29" s="8" t="str">
        <f t="shared" si="70"/>
        <v>---</v>
      </c>
      <c r="AB29" s="8" t="str">
        <f t="shared" si="70"/>
        <v>---</v>
      </c>
      <c r="AC29" s="1"/>
      <c r="AD29" s="18">
        <f t="shared" ref="AD29:AI29" si="71">IF(AND(ISNUMBER(W29),ISNUMBER(P29)),(W29*$B$3)/(P29*$B$2),"---")</f>
        <v>0.001251980333</v>
      </c>
      <c r="AE29" s="18">
        <f t="shared" si="71"/>
        <v>0.001058011549</v>
      </c>
      <c r="AF29" s="18">
        <f t="shared" si="71"/>
        <v>0.0005290057747</v>
      </c>
      <c r="AG29" s="18">
        <f t="shared" si="71"/>
        <v>0.001384933997</v>
      </c>
      <c r="AH29" s="18" t="str">
        <f t="shared" si="71"/>
        <v>---</v>
      </c>
      <c r="AI29" s="18" t="str">
        <f t="shared" si="71"/>
        <v>---</v>
      </c>
      <c r="AJ29" s="1"/>
      <c r="AK29" s="18">
        <f t="shared" ref="AK29:AK44" si="76">AVERAGE(AD29:AI29)</f>
        <v>0.001055982914</v>
      </c>
      <c r="AL29" s="18">
        <f t="shared" ref="AL29:AL44" si="77">STDEV(AD29:AI29)</f>
        <v>0.0003760907799</v>
      </c>
      <c r="AM29" s="18">
        <f t="shared" ref="AM29:AM44" si="78">GEOMEAN(AD29:AI29)</f>
        <v>0.0009925316195</v>
      </c>
      <c r="AN29" s="20">
        <f t="shared" ref="AN29:AN44" si="79">EXP(STDEV(AP29:AU29))</f>
        <v>1.543357742</v>
      </c>
      <c r="AP29" s="18">
        <f t="shared" ref="AP29:AU29" si="72">IF(ISNUMBER(AD29),LN(AD29),"---")</f>
        <v>-6.683028715</v>
      </c>
      <c r="AQ29" s="18">
        <f t="shared" si="72"/>
        <v>-6.851364029</v>
      </c>
      <c r="AR29" s="18">
        <f t="shared" si="72"/>
        <v>-7.54451121</v>
      </c>
      <c r="AS29" s="18">
        <f t="shared" si="72"/>
        <v>-6.582102796</v>
      </c>
      <c r="AT29" s="18" t="str">
        <f t="shared" si="72"/>
        <v>---</v>
      </c>
      <c r="AU29" s="18" t="str">
        <f t="shared" si="72"/>
        <v>---</v>
      </c>
    </row>
    <row r="30" ht="13.5" customHeight="1">
      <c r="A30" s="1" t="s">
        <v>146</v>
      </c>
      <c r="B30" s="15">
        <f>'Raw Plate Reader Measurements'!$M$21</f>
        <v>0.135</v>
      </c>
      <c r="C30" s="15">
        <f>'Raw Plate Reader Measurements'!$M$22</f>
        <v>0.132</v>
      </c>
      <c r="D30" s="15">
        <f>'Raw Plate Reader Measurements'!$M$23</f>
        <v>0.114</v>
      </c>
      <c r="E30" s="15">
        <f>'Raw Plate Reader Measurements'!$M$24</f>
        <v>0.104</v>
      </c>
      <c r="F30" s="16"/>
      <c r="G30" s="16"/>
      <c r="H30" s="1"/>
      <c r="I30" s="15">
        <f>'Raw Plate Reader Measurements'!$B$21</f>
        <v>50</v>
      </c>
      <c r="J30" s="15">
        <f>'Raw Plate Reader Measurements'!$B$22</f>
        <v>51</v>
      </c>
      <c r="K30" s="15">
        <f>'Raw Plate Reader Measurements'!$B$23</f>
        <v>49</v>
      </c>
      <c r="L30" s="15">
        <f>'Raw Plate Reader Measurements'!$B$24</f>
        <v>52</v>
      </c>
      <c r="M30" s="16"/>
      <c r="N30" s="16"/>
      <c r="O30" s="1"/>
      <c r="P30" s="8">
        <f t="shared" ref="P30:U30" si="73">IF(ISBLANK(B30),"---", B30-$B$9)</f>
        <v>0.10075</v>
      </c>
      <c r="Q30" s="8">
        <f t="shared" si="73"/>
        <v>0.09775</v>
      </c>
      <c r="R30" s="8">
        <f t="shared" si="73"/>
        <v>0.07975</v>
      </c>
      <c r="S30" s="8">
        <f t="shared" si="73"/>
        <v>0.06975</v>
      </c>
      <c r="T30" s="8" t="str">
        <f t="shared" si="73"/>
        <v>---</v>
      </c>
      <c r="U30" s="8" t="str">
        <f t="shared" si="73"/>
        <v>---</v>
      </c>
      <c r="V30" s="1"/>
      <c r="W30" s="8">
        <f t="shared" ref="W30:AB30" si="74">IF(ISBLANK(I30),"---",I30-$I$9)</f>
        <v>0</v>
      </c>
      <c r="X30" s="8">
        <f t="shared" si="74"/>
        <v>1</v>
      </c>
      <c r="Y30" s="8">
        <f t="shared" si="74"/>
        <v>-1</v>
      </c>
      <c r="Z30" s="8">
        <f t="shared" si="74"/>
        <v>2</v>
      </c>
      <c r="AA30" s="8" t="str">
        <f t="shared" si="74"/>
        <v>---</v>
      </c>
      <c r="AB30" s="8" t="str">
        <f t="shared" si="74"/>
        <v>---</v>
      </c>
      <c r="AC30" s="1"/>
      <c r="AD30" s="18">
        <f t="shared" ref="AD30:AI30" si="75">IF(AND(ISNUMBER(W30),ISNUMBER(P30)),(W30*$B$3)/(P30*$B$2),"---")</f>
        <v>0</v>
      </c>
      <c r="AE30" s="18">
        <f t="shared" si="75"/>
        <v>0.0002401496803</v>
      </c>
      <c r="AF30" s="18">
        <f t="shared" si="75"/>
        <v>-0.000294352743</v>
      </c>
      <c r="AG30" s="18">
        <f t="shared" si="75"/>
        <v>0.0006731077062</v>
      </c>
      <c r="AH30" s="18" t="str">
        <f t="shared" si="75"/>
        <v>---</v>
      </c>
      <c r="AI30" s="18" t="str">
        <f t="shared" si="75"/>
        <v>---</v>
      </c>
      <c r="AJ30" s="1"/>
      <c r="AK30" s="18">
        <f t="shared" si="76"/>
        <v>0.0001547261609</v>
      </c>
      <c r="AL30" s="18">
        <f t="shared" si="77"/>
        <v>0.0004089126439</v>
      </c>
      <c r="AM30" s="18" t="str">
        <f t="shared" si="78"/>
        <v>#NUM!</v>
      </c>
      <c r="AN30" s="20" t="str">
        <f t="shared" si="79"/>
        <v>#NUM!</v>
      </c>
      <c r="AP30" s="18" t="str">
        <f t="shared" ref="AP30:AU30" si="80">IF(ISNUMBER(AD30),LN(AD30),"---")</f>
        <v>#NUM!</v>
      </c>
      <c r="AQ30" s="18">
        <f t="shared" si="80"/>
        <v>-8.334248161</v>
      </c>
      <c r="AR30" s="18" t="str">
        <f t="shared" si="80"/>
        <v>#NUM!</v>
      </c>
      <c r="AS30" s="18">
        <f t="shared" si="80"/>
        <v>-7.303605202</v>
      </c>
      <c r="AT30" s="18" t="str">
        <f t="shared" si="80"/>
        <v>---</v>
      </c>
      <c r="AU30" s="18" t="str">
        <f t="shared" si="80"/>
        <v>---</v>
      </c>
    </row>
    <row r="31" ht="13.5" customHeight="1">
      <c r="A31" s="1" t="s">
        <v>151</v>
      </c>
      <c r="B31" s="15">
        <f>'Raw Plate Reader Measurements'!$N$17</f>
        <v>0.108</v>
      </c>
      <c r="C31" s="15">
        <f>'Raw Plate Reader Measurements'!$N$18</f>
        <v>0.115</v>
      </c>
      <c r="D31" s="15">
        <f>'Raw Plate Reader Measurements'!$N$19</f>
        <v>0.1</v>
      </c>
      <c r="E31" s="15">
        <f>'Raw Plate Reader Measurements'!$N$20</f>
        <v>0.105</v>
      </c>
      <c r="F31" s="16"/>
      <c r="G31" s="16"/>
      <c r="H31" s="1"/>
      <c r="I31" s="15">
        <f>'Raw Plate Reader Measurements'!$C$17</f>
        <v>156</v>
      </c>
      <c r="J31" s="15">
        <f>'Raw Plate Reader Measurements'!$C$18</f>
        <v>160</v>
      </c>
      <c r="K31" s="15">
        <f>'Raw Plate Reader Measurements'!$C$19</f>
        <v>142</v>
      </c>
      <c r="L31" s="15">
        <f>'Raw Plate Reader Measurements'!$C$20</f>
        <v>146</v>
      </c>
      <c r="M31" s="16"/>
      <c r="N31" s="16"/>
      <c r="O31" s="1"/>
      <c r="P31" s="8">
        <f t="shared" ref="P31:U31" si="81">IF(ISBLANK(B31),"---", B31-$B$9)</f>
        <v>0.07375</v>
      </c>
      <c r="Q31" s="8">
        <f t="shared" si="81"/>
        <v>0.08075</v>
      </c>
      <c r="R31" s="8">
        <f t="shared" si="81"/>
        <v>0.06575</v>
      </c>
      <c r="S31" s="8">
        <f t="shared" si="81"/>
        <v>0.07075</v>
      </c>
      <c r="T31" s="8" t="str">
        <f t="shared" si="81"/>
        <v>---</v>
      </c>
      <c r="U31" s="8" t="str">
        <f t="shared" si="81"/>
        <v>---</v>
      </c>
      <c r="V31" s="1"/>
      <c r="W31" s="8">
        <f t="shared" ref="W31:AB31" si="82">IF(ISBLANK(I31),"---",I31-$I$9)</f>
        <v>106</v>
      </c>
      <c r="X31" s="8">
        <f t="shared" si="82"/>
        <v>110</v>
      </c>
      <c r="Y31" s="8">
        <f t="shared" si="82"/>
        <v>92</v>
      </c>
      <c r="Z31" s="8">
        <f t="shared" si="82"/>
        <v>96</v>
      </c>
      <c r="AA31" s="8" t="str">
        <f t="shared" si="82"/>
        <v>---</v>
      </c>
      <c r="AB31" s="8" t="str">
        <f t="shared" si="82"/>
        <v>---</v>
      </c>
      <c r="AC31" s="10"/>
      <c r="AD31" s="18">
        <f t="shared" ref="AD31:AI31" si="83">IF(AND(ISNUMBER(W31),ISNUMBER(P31)),(W31*$B$3)/(P31*$B$2),"---")</f>
        <v>0.03373980899</v>
      </c>
      <c r="AE31" s="18">
        <f t="shared" si="83"/>
        <v>0.03197782585</v>
      </c>
      <c r="AF31" s="18">
        <f t="shared" si="83"/>
        <v>0.03284663232</v>
      </c>
      <c r="AG31" s="18">
        <f t="shared" si="83"/>
        <v>0.03185250318</v>
      </c>
      <c r="AH31" s="18" t="str">
        <f t="shared" si="83"/>
        <v>---</v>
      </c>
      <c r="AI31" s="18" t="str">
        <f t="shared" si="83"/>
        <v>---</v>
      </c>
      <c r="AJ31" s="10"/>
      <c r="AK31" s="18">
        <f t="shared" si="76"/>
        <v>0.03260419259</v>
      </c>
      <c r="AL31" s="18">
        <f t="shared" si="77"/>
        <v>0.0008766933852</v>
      </c>
      <c r="AM31" s="18">
        <f t="shared" si="78"/>
        <v>0.03259541332</v>
      </c>
      <c r="AN31" s="20">
        <f t="shared" si="79"/>
        <v>1.027113903</v>
      </c>
      <c r="AP31" s="18">
        <f t="shared" ref="AP31:AU31" si="84">IF(ISNUMBER(AD31),LN(AD31),"---")</f>
        <v>-3.389076863</v>
      </c>
      <c r="AQ31" s="18">
        <f t="shared" si="84"/>
        <v>-3.442712558</v>
      </c>
      <c r="AR31" s="18">
        <f t="shared" si="84"/>
        <v>-3.415906056</v>
      </c>
      <c r="AS31" s="18">
        <f t="shared" si="84"/>
        <v>-3.446639307</v>
      </c>
      <c r="AT31" s="18" t="str">
        <f t="shared" si="84"/>
        <v>---</v>
      </c>
      <c r="AU31" s="18" t="str">
        <f t="shared" si="84"/>
        <v>---</v>
      </c>
    </row>
    <row r="32" ht="13.5" customHeight="1">
      <c r="A32" s="1" t="s">
        <v>152</v>
      </c>
      <c r="B32" s="15">
        <f>'Raw Plate Reader Measurements'!$N$21</f>
        <v>0.104</v>
      </c>
      <c r="C32" s="15">
        <f>'Raw Plate Reader Measurements'!$N$22</f>
        <v>0.118</v>
      </c>
      <c r="D32" s="15">
        <f>'Raw Plate Reader Measurements'!$N$23</f>
        <v>0.102</v>
      </c>
      <c r="E32" s="15">
        <f>'Raw Plate Reader Measurements'!$N$24</f>
        <v>0.102</v>
      </c>
      <c r="F32" s="16"/>
      <c r="G32" s="16"/>
      <c r="H32" s="1"/>
      <c r="I32" s="15">
        <f>'Raw Plate Reader Measurements'!$C$21</f>
        <v>151</v>
      </c>
      <c r="J32" s="15">
        <f>'Raw Plate Reader Measurements'!$C$22</f>
        <v>169</v>
      </c>
      <c r="K32" s="15">
        <f>'Raw Plate Reader Measurements'!$C$23</f>
        <v>148</v>
      </c>
      <c r="L32" s="15">
        <f>'Raw Plate Reader Measurements'!$C$24</f>
        <v>153</v>
      </c>
      <c r="M32" s="16"/>
      <c r="N32" s="16"/>
      <c r="O32" s="1"/>
      <c r="P32" s="8">
        <f t="shared" ref="P32:U32" si="85">IF(ISBLANK(B32),"---", B32-$B$9)</f>
        <v>0.06975</v>
      </c>
      <c r="Q32" s="8">
        <f t="shared" si="85"/>
        <v>0.08375</v>
      </c>
      <c r="R32" s="8">
        <f t="shared" si="85"/>
        <v>0.06775</v>
      </c>
      <c r="S32" s="8">
        <f t="shared" si="85"/>
        <v>0.06775</v>
      </c>
      <c r="T32" s="8" t="str">
        <f t="shared" si="85"/>
        <v>---</v>
      </c>
      <c r="U32" s="8" t="str">
        <f t="shared" si="85"/>
        <v>---</v>
      </c>
      <c r="V32" s="1"/>
      <c r="W32" s="8">
        <f t="shared" ref="W32:AB32" si="86">IF(ISBLANK(I32),"---",I32-$I$9)</f>
        <v>101</v>
      </c>
      <c r="X32" s="8">
        <f t="shared" si="86"/>
        <v>119</v>
      </c>
      <c r="Y32" s="8">
        <f t="shared" si="86"/>
        <v>98</v>
      </c>
      <c r="Z32" s="8">
        <f t="shared" si="86"/>
        <v>103</v>
      </c>
      <c r="AA32" s="8" t="str">
        <f t="shared" si="86"/>
        <v>---</v>
      </c>
      <c r="AB32" s="8" t="str">
        <f t="shared" si="86"/>
        <v>---</v>
      </c>
      <c r="AC32" s="10"/>
      <c r="AD32" s="18">
        <f t="shared" ref="AD32:AI32" si="87">IF(AND(ISNUMBER(W32),ISNUMBER(P32)),(W32*$B$3)/(P32*$B$2),"---")</f>
        <v>0.03399193916</v>
      </c>
      <c r="AE32" s="18">
        <f t="shared" si="87"/>
        <v>0.03335499844</v>
      </c>
      <c r="AF32" s="18">
        <f t="shared" si="87"/>
        <v>0.03395592417</v>
      </c>
      <c r="AG32" s="18">
        <f t="shared" si="87"/>
        <v>0.03568836928</v>
      </c>
      <c r="AH32" s="18" t="str">
        <f t="shared" si="87"/>
        <v>---</v>
      </c>
      <c r="AI32" s="18" t="str">
        <f t="shared" si="87"/>
        <v>---</v>
      </c>
      <c r="AJ32" s="10"/>
      <c r="AK32" s="18">
        <f t="shared" si="76"/>
        <v>0.03424780776</v>
      </c>
      <c r="AL32" s="18">
        <f t="shared" si="77"/>
        <v>0.00100382448</v>
      </c>
      <c r="AM32" s="18">
        <f t="shared" si="78"/>
        <v>0.03423692734</v>
      </c>
      <c r="AN32" s="20">
        <f t="shared" si="79"/>
        <v>1.02943329</v>
      </c>
      <c r="AP32" s="18">
        <f t="shared" ref="AP32:AU32" si="88">IF(ISNUMBER(AD32),LN(AD32),"---")</f>
        <v>-3.381631866</v>
      </c>
      <c r="AQ32" s="18">
        <f t="shared" si="88"/>
        <v>-3.40054764</v>
      </c>
      <c r="AR32" s="18">
        <f t="shared" si="88"/>
        <v>-3.382691943</v>
      </c>
      <c r="AS32" s="18">
        <f t="shared" si="88"/>
        <v>-3.332930434</v>
      </c>
      <c r="AT32" s="18" t="str">
        <f t="shared" si="88"/>
        <v>---</v>
      </c>
      <c r="AU32" s="18" t="str">
        <f t="shared" si="88"/>
        <v>---</v>
      </c>
    </row>
    <row r="33" ht="13.5" customHeight="1">
      <c r="A33" s="1" t="s">
        <v>153</v>
      </c>
      <c r="B33" s="15">
        <f>'Raw Plate Reader Measurements'!$O$17</f>
        <v>0.055</v>
      </c>
      <c r="C33" s="15">
        <f>'Raw Plate Reader Measurements'!$O$18</f>
        <v>0.054</v>
      </c>
      <c r="D33" s="15">
        <f>'Raw Plate Reader Measurements'!$O$19</f>
        <v>0.05</v>
      </c>
      <c r="E33" s="15">
        <f>'Raw Plate Reader Measurements'!$O$20</f>
        <v>0.151</v>
      </c>
      <c r="F33" s="16"/>
      <c r="G33" s="16"/>
      <c r="H33" s="1"/>
      <c r="I33" s="15">
        <f>'Raw Plate Reader Measurements'!$D$17</f>
        <v>216</v>
      </c>
      <c r="J33" s="15">
        <f>'Raw Plate Reader Measurements'!$D$18</f>
        <v>211</v>
      </c>
      <c r="K33" s="15">
        <f>'Raw Plate Reader Measurements'!$D$19</f>
        <v>181</v>
      </c>
      <c r="L33" s="15">
        <f>'Raw Plate Reader Measurements'!$D$20</f>
        <v>170</v>
      </c>
      <c r="M33" s="16"/>
      <c r="N33" s="16"/>
      <c r="O33" s="1"/>
      <c r="P33" s="8">
        <f t="shared" ref="P33:U33" si="89">IF(ISBLANK(B33),"---", B33-$B$9)</f>
        <v>0.02075</v>
      </c>
      <c r="Q33" s="8">
        <f t="shared" si="89"/>
        <v>0.01975</v>
      </c>
      <c r="R33" s="8">
        <f t="shared" si="89"/>
        <v>0.01575</v>
      </c>
      <c r="S33" s="8">
        <f t="shared" si="89"/>
        <v>0.11675</v>
      </c>
      <c r="T33" s="8" t="str">
        <f t="shared" si="89"/>
        <v>---</v>
      </c>
      <c r="U33" s="8" t="str">
        <f t="shared" si="89"/>
        <v>---</v>
      </c>
      <c r="V33" s="1"/>
      <c r="W33" s="8">
        <f t="shared" ref="W33:AB33" si="90">IF(ISBLANK(I33),"---",I33-$I$9)</f>
        <v>166</v>
      </c>
      <c r="X33" s="8">
        <f t="shared" si="90"/>
        <v>161</v>
      </c>
      <c r="Y33" s="8">
        <f t="shared" si="90"/>
        <v>131</v>
      </c>
      <c r="Z33" s="8">
        <f t="shared" si="90"/>
        <v>120</v>
      </c>
      <c r="AA33" s="8" t="str">
        <f t="shared" si="90"/>
        <v>---</v>
      </c>
      <c r="AB33" s="8" t="str">
        <f t="shared" si="90"/>
        <v>---</v>
      </c>
      <c r="AC33" s="1"/>
      <c r="AD33" s="18">
        <f t="shared" ref="AD33:AI33" si="91">IF(AND(ISNUMBER(W33),ISNUMBER(P33)),(W33*$B$3)/(P33*$B$2),"---")</f>
        <v>0.18779705</v>
      </c>
      <c r="AE33" s="18">
        <f t="shared" si="91"/>
        <v>0.1913628168</v>
      </c>
      <c r="AF33" s="18">
        <f t="shared" si="91"/>
        <v>0.1952493139</v>
      </c>
      <c r="AG33" s="18">
        <f t="shared" si="91"/>
        <v>0.02412810064</v>
      </c>
      <c r="AH33" s="18" t="str">
        <f t="shared" si="91"/>
        <v>---</v>
      </c>
      <c r="AI33" s="18" t="str">
        <f t="shared" si="91"/>
        <v>---</v>
      </c>
      <c r="AJ33" s="1"/>
      <c r="AK33" s="18">
        <f t="shared" si="76"/>
        <v>0.1496343203</v>
      </c>
      <c r="AL33" s="18">
        <f t="shared" si="77"/>
        <v>0.08372614122</v>
      </c>
      <c r="AM33" s="18">
        <f t="shared" si="78"/>
        <v>0.1140682407</v>
      </c>
      <c r="AN33" s="20">
        <f t="shared" si="79"/>
        <v>2.817176206</v>
      </c>
      <c r="AP33" s="18">
        <f t="shared" ref="AP33:AU33" si="92">IF(ISNUMBER(AD33),LN(AD33),"---")</f>
        <v>-1.67239342</v>
      </c>
      <c r="AQ33" s="18">
        <f t="shared" si="92"/>
        <v>-1.653584088</v>
      </c>
      <c r="AR33" s="18">
        <f t="shared" si="92"/>
        <v>-1.633478004</v>
      </c>
      <c r="AS33" s="18">
        <f t="shared" si="92"/>
        <v>-3.724378116</v>
      </c>
      <c r="AT33" s="18" t="str">
        <f t="shared" si="92"/>
        <v>---</v>
      </c>
      <c r="AU33" s="18" t="str">
        <f t="shared" si="92"/>
        <v>---</v>
      </c>
    </row>
    <row r="34" ht="13.5" customHeight="1">
      <c r="A34" s="1" t="s">
        <v>154</v>
      </c>
      <c r="B34" s="15">
        <f>'Raw Plate Reader Measurements'!$O$21</f>
        <v>0.053</v>
      </c>
      <c r="C34" s="15">
        <f>'Raw Plate Reader Measurements'!$O$22</f>
        <v>0.056</v>
      </c>
      <c r="D34" s="15">
        <f>'Raw Plate Reader Measurements'!$O$23</f>
        <v>0.049</v>
      </c>
      <c r="E34" s="15">
        <f>'Raw Plate Reader Measurements'!$O$24</f>
        <v>0.047</v>
      </c>
      <c r="F34" s="16"/>
      <c r="G34" s="16"/>
      <c r="H34" s="1"/>
      <c r="I34" s="15">
        <f>'Raw Plate Reader Measurements'!$D$21</f>
        <v>208</v>
      </c>
      <c r="J34" s="15">
        <f>'Raw Plate Reader Measurements'!$D$22</f>
        <v>215</v>
      </c>
      <c r="K34" s="15">
        <f>'Raw Plate Reader Measurements'!$D$23</f>
        <v>171</v>
      </c>
      <c r="L34" s="15">
        <f>'Raw Plate Reader Measurements'!$D$24</f>
        <v>174</v>
      </c>
      <c r="M34" s="16"/>
      <c r="N34" s="16"/>
      <c r="O34" s="1"/>
      <c r="P34" s="8">
        <f t="shared" ref="P34:U34" si="93">IF(ISBLANK(B34),"---", B34-$B$9)</f>
        <v>0.01875</v>
      </c>
      <c r="Q34" s="8">
        <f t="shared" si="93"/>
        <v>0.02175</v>
      </c>
      <c r="R34" s="8">
        <f t="shared" si="93"/>
        <v>0.01475</v>
      </c>
      <c r="S34" s="8">
        <f t="shared" si="93"/>
        <v>0.01275</v>
      </c>
      <c r="T34" s="8" t="str">
        <f t="shared" si="93"/>
        <v>---</v>
      </c>
      <c r="U34" s="8" t="str">
        <f t="shared" si="93"/>
        <v>---</v>
      </c>
      <c r="V34" s="1"/>
      <c r="W34" s="8">
        <f t="shared" ref="W34:AB34" si="94">IF(ISBLANK(I34),"---",I34-$I$9)</f>
        <v>158</v>
      </c>
      <c r="X34" s="8">
        <f t="shared" si="94"/>
        <v>165</v>
      </c>
      <c r="Y34" s="8">
        <f t="shared" si="94"/>
        <v>121</v>
      </c>
      <c r="Z34" s="8">
        <f t="shared" si="94"/>
        <v>124</v>
      </c>
      <c r="AA34" s="8" t="str">
        <f t="shared" si="94"/>
        <v>---</v>
      </c>
      <c r="AB34" s="8" t="str">
        <f t="shared" si="94"/>
        <v>---</v>
      </c>
      <c r="AC34" s="1"/>
      <c r="AD34" s="18">
        <f t="shared" ref="AD34:AI34" si="95">IF(AND(ISNUMBER(W34),ISNUMBER(P34)),(W34*$B$3)/(P34*$B$2),"---")</f>
        <v>0.1978128927</v>
      </c>
      <c r="AE34" s="18">
        <f t="shared" si="95"/>
        <v>0.1780834095</v>
      </c>
      <c r="AF34" s="18">
        <f t="shared" si="95"/>
        <v>0.1925715513</v>
      </c>
      <c r="AG34" s="18">
        <f t="shared" si="95"/>
        <v>0.2283022961</v>
      </c>
      <c r="AH34" s="18" t="str">
        <f t="shared" si="95"/>
        <v>---</v>
      </c>
      <c r="AI34" s="18" t="str">
        <f t="shared" si="95"/>
        <v>---</v>
      </c>
      <c r="AJ34" s="1"/>
      <c r="AK34" s="18">
        <f t="shared" si="76"/>
        <v>0.1991925374</v>
      </c>
      <c r="AL34" s="18">
        <f t="shared" si="77"/>
        <v>0.02112434779</v>
      </c>
      <c r="AM34" s="18">
        <f t="shared" si="78"/>
        <v>0.1983787347</v>
      </c>
      <c r="AN34" s="20">
        <f t="shared" si="79"/>
        <v>1.109296101</v>
      </c>
      <c r="AP34" s="18">
        <f t="shared" ref="AP34:AU34" si="96">IF(ISNUMBER(AD34),LN(AD34),"---")</f>
        <v>-1.620433682</v>
      </c>
      <c r="AQ34" s="18">
        <f t="shared" si="96"/>
        <v>-1.725503246</v>
      </c>
      <c r="AR34" s="18">
        <f t="shared" si="96"/>
        <v>-1.647287499</v>
      </c>
      <c r="AS34" s="18">
        <f t="shared" si="96"/>
        <v>-1.477084668</v>
      </c>
      <c r="AT34" s="18" t="str">
        <f t="shared" si="96"/>
        <v>---</v>
      </c>
      <c r="AU34" s="18" t="str">
        <f t="shared" si="96"/>
        <v>---</v>
      </c>
    </row>
    <row r="35" ht="13.5" customHeight="1">
      <c r="A35" s="1" t="s">
        <v>155</v>
      </c>
      <c r="B35" s="15">
        <f>'Raw Plate Reader Measurements'!$P$17</f>
        <v>0.127</v>
      </c>
      <c r="C35" s="15">
        <f>'Raw Plate Reader Measurements'!$P$18</f>
        <v>0.126</v>
      </c>
      <c r="D35" s="15">
        <f>'Raw Plate Reader Measurements'!$P$19</f>
        <v>0.145</v>
      </c>
      <c r="E35" s="15">
        <f>'Raw Plate Reader Measurements'!$P$20</f>
        <v>0.127</v>
      </c>
      <c r="F35" s="16"/>
      <c r="G35" s="16"/>
      <c r="H35" s="1"/>
      <c r="I35" s="15">
        <f>'Raw Plate Reader Measurements'!$E$17</f>
        <v>169</v>
      </c>
      <c r="J35" s="15">
        <f>'Raw Plate Reader Measurements'!$E$18</f>
        <v>156</v>
      </c>
      <c r="K35" s="15">
        <f>'Raw Plate Reader Measurements'!$E$19</f>
        <v>162</v>
      </c>
      <c r="L35" s="15">
        <f>'Raw Plate Reader Measurements'!$E$20</f>
        <v>158</v>
      </c>
      <c r="M35" s="16"/>
      <c r="N35" s="16"/>
      <c r="O35" s="1"/>
      <c r="P35" s="8">
        <f t="shared" ref="P35:U35" si="97">IF(ISBLANK(B35),"---", B35-$B$9)</f>
        <v>0.09275</v>
      </c>
      <c r="Q35" s="8">
        <f t="shared" si="97"/>
        <v>0.09175</v>
      </c>
      <c r="R35" s="8">
        <f t="shared" si="97"/>
        <v>0.11075</v>
      </c>
      <c r="S35" s="8">
        <f t="shared" si="97"/>
        <v>0.09275</v>
      </c>
      <c r="T35" s="8" t="str">
        <f t="shared" si="97"/>
        <v>---</v>
      </c>
      <c r="U35" s="8" t="str">
        <f t="shared" si="97"/>
        <v>---</v>
      </c>
      <c r="V35" s="1"/>
      <c r="W35" s="8">
        <f t="shared" ref="W35:AB35" si="98">IF(ISBLANK(I35),"---",I35-$I$9)</f>
        <v>119</v>
      </c>
      <c r="X35" s="8">
        <f t="shared" si="98"/>
        <v>106</v>
      </c>
      <c r="Y35" s="8">
        <f t="shared" si="98"/>
        <v>112</v>
      </c>
      <c r="Z35" s="8">
        <f t="shared" si="98"/>
        <v>108</v>
      </c>
      <c r="AA35" s="8" t="str">
        <f t="shared" si="98"/>
        <v>---</v>
      </c>
      <c r="AB35" s="8" t="str">
        <f t="shared" si="98"/>
        <v>---</v>
      </c>
      <c r="AC35" s="1"/>
      <c r="AD35" s="18">
        <f t="shared" ref="AD35:AI35" si="99">IF(AND(ISNUMBER(W35),ISNUMBER(P35)),(W35*$B$3)/(P35*$B$2),"---")</f>
        <v>0.03011839481</v>
      </c>
      <c r="AE35" s="18">
        <f t="shared" si="99"/>
        <v>0.02712055491</v>
      </c>
      <c r="AF35" s="18">
        <f t="shared" si="99"/>
        <v>0.02373958194</v>
      </c>
      <c r="AG35" s="18">
        <f t="shared" si="99"/>
        <v>0.02733434151</v>
      </c>
      <c r="AH35" s="18" t="str">
        <f t="shared" si="99"/>
        <v>---</v>
      </c>
      <c r="AI35" s="18" t="str">
        <f t="shared" si="99"/>
        <v>---</v>
      </c>
      <c r="AJ35" s="1"/>
      <c r="AK35" s="18">
        <f t="shared" si="76"/>
        <v>0.02707821829</v>
      </c>
      <c r="AL35" s="18">
        <f t="shared" si="77"/>
        <v>0.002611293259</v>
      </c>
      <c r="AM35" s="18">
        <f t="shared" si="78"/>
        <v>0.02698224113</v>
      </c>
      <c r="AN35" s="20">
        <f t="shared" si="79"/>
        <v>1.102710813</v>
      </c>
      <c r="AP35" s="18">
        <f t="shared" ref="AP35:AU35" si="100">IF(ISNUMBER(AD35),LN(AD35),"---")</f>
        <v>-3.50261917</v>
      </c>
      <c r="AQ35" s="18">
        <f t="shared" si="100"/>
        <v>-3.607463355</v>
      </c>
      <c r="AR35" s="18">
        <f t="shared" si="100"/>
        <v>-3.7406115</v>
      </c>
      <c r="AS35" s="18">
        <f t="shared" si="100"/>
        <v>-3.599611436</v>
      </c>
      <c r="AT35" s="18" t="str">
        <f t="shared" si="100"/>
        <v>---</v>
      </c>
      <c r="AU35" s="18" t="str">
        <f t="shared" si="100"/>
        <v>---</v>
      </c>
    </row>
    <row r="36" ht="13.5" customHeight="1">
      <c r="A36" s="1" t="s">
        <v>156</v>
      </c>
      <c r="B36" s="15">
        <f>'Raw Plate Reader Measurements'!$P$21</f>
        <v>0.145</v>
      </c>
      <c r="C36" s="15">
        <f>'Raw Plate Reader Measurements'!$P$22</f>
        <v>0.138</v>
      </c>
      <c r="D36" s="15">
        <f>'Raw Plate Reader Measurements'!$P$23</f>
        <v>0.119</v>
      </c>
      <c r="E36" s="15">
        <f>'Raw Plate Reader Measurements'!$P$24</f>
        <v>0.109</v>
      </c>
      <c r="F36" s="16"/>
      <c r="G36" s="16"/>
      <c r="H36" s="1"/>
      <c r="I36" s="15">
        <f>'Raw Plate Reader Measurements'!$E$21</f>
        <v>182</v>
      </c>
      <c r="J36" s="15">
        <f>'Raw Plate Reader Measurements'!$E$22</f>
        <v>177</v>
      </c>
      <c r="K36" s="15">
        <f>'Raw Plate Reader Measurements'!$E$23</f>
        <v>161</v>
      </c>
      <c r="L36" s="15">
        <f>'Raw Plate Reader Measurements'!$E$24</f>
        <v>146</v>
      </c>
      <c r="M36" s="16"/>
      <c r="N36" s="16"/>
      <c r="O36" s="1"/>
      <c r="P36" s="8">
        <f t="shared" ref="P36:U36" si="101">IF(ISBLANK(B36),"---", B36-$B$9)</f>
        <v>0.11075</v>
      </c>
      <c r="Q36" s="8">
        <f t="shared" si="101"/>
        <v>0.10375</v>
      </c>
      <c r="R36" s="8">
        <f t="shared" si="101"/>
        <v>0.08475</v>
      </c>
      <c r="S36" s="8">
        <f t="shared" si="101"/>
        <v>0.07475</v>
      </c>
      <c r="T36" s="8" t="str">
        <f t="shared" si="101"/>
        <v>---</v>
      </c>
      <c r="U36" s="8" t="str">
        <f t="shared" si="101"/>
        <v>---</v>
      </c>
      <c r="V36" s="1"/>
      <c r="W36" s="8">
        <f t="shared" ref="W36:AB36" si="102">IF(ISBLANK(I36),"---",I36-$I$9)</f>
        <v>132</v>
      </c>
      <c r="X36" s="8">
        <f t="shared" si="102"/>
        <v>127</v>
      </c>
      <c r="Y36" s="8">
        <f t="shared" si="102"/>
        <v>111</v>
      </c>
      <c r="Z36" s="8">
        <f t="shared" si="102"/>
        <v>96</v>
      </c>
      <c r="AA36" s="8" t="str">
        <f t="shared" si="102"/>
        <v>---</v>
      </c>
      <c r="AB36" s="8" t="str">
        <f t="shared" si="102"/>
        <v>---</v>
      </c>
      <c r="AC36" s="1"/>
      <c r="AD36" s="18">
        <f t="shared" ref="AD36:AI36" si="103">IF(AND(ISNUMBER(W36),ISNUMBER(P36)),(W36*$B$3)/(P36*$B$2),"---")</f>
        <v>0.027978793</v>
      </c>
      <c r="AE36" s="18">
        <f t="shared" si="103"/>
        <v>0.02873521127</v>
      </c>
      <c r="AF36" s="18">
        <f t="shared" si="103"/>
        <v>0.03074553474</v>
      </c>
      <c r="AG36" s="18">
        <f t="shared" si="103"/>
        <v>0.03014802141</v>
      </c>
      <c r="AH36" s="18" t="str">
        <f t="shared" si="103"/>
        <v>---</v>
      </c>
      <c r="AI36" s="18" t="str">
        <f t="shared" si="103"/>
        <v>---</v>
      </c>
      <c r="AJ36" s="1"/>
      <c r="AK36" s="18">
        <f t="shared" si="76"/>
        <v>0.0294018901</v>
      </c>
      <c r="AL36" s="18">
        <f t="shared" si="77"/>
        <v>0.001269088761</v>
      </c>
      <c r="AM36" s="18">
        <f t="shared" si="78"/>
        <v>0.02938130347</v>
      </c>
      <c r="AN36" s="20">
        <f t="shared" si="79"/>
        <v>1.044193289</v>
      </c>
      <c r="AP36" s="18">
        <f t="shared" ref="AP36:AU36" si="104">IF(ISNUMBER(AD36),LN(AD36),"---")</f>
        <v>-3.576308448</v>
      </c>
      <c r="AQ36" s="18">
        <f t="shared" si="104"/>
        <v>-3.549632035</v>
      </c>
      <c r="AR36" s="18">
        <f t="shared" si="104"/>
        <v>-3.482010507</v>
      </c>
      <c r="AS36" s="18">
        <f t="shared" si="104"/>
        <v>-3.501635983</v>
      </c>
      <c r="AT36" s="18" t="str">
        <f t="shared" si="104"/>
        <v>---</v>
      </c>
      <c r="AU36" s="18" t="str">
        <f t="shared" si="104"/>
        <v>---</v>
      </c>
    </row>
    <row r="37" ht="13.5" customHeight="1">
      <c r="A37" s="1" t="s">
        <v>157</v>
      </c>
      <c r="B37" s="15">
        <f>'Raw Plate Reader Measurements'!$Q$17</f>
        <v>0.132</v>
      </c>
      <c r="C37" s="15">
        <f>'Raw Plate Reader Measurements'!$Q$18</f>
        <v>0.15</v>
      </c>
      <c r="D37" s="15">
        <f>'Raw Plate Reader Measurements'!$Q$19</f>
        <v>0.13</v>
      </c>
      <c r="E37" s="15">
        <f>'Raw Plate Reader Measurements'!$Q$20</f>
        <v>0.132</v>
      </c>
      <c r="F37" s="16"/>
      <c r="G37" s="16"/>
      <c r="H37" s="1"/>
      <c r="I37" s="15">
        <f>'Raw Plate Reader Measurements'!$F$17</f>
        <v>55</v>
      </c>
      <c r="J37" s="15">
        <f>'Raw Plate Reader Measurements'!$F$18</f>
        <v>53</v>
      </c>
      <c r="K37" s="15">
        <f>'Raw Plate Reader Measurements'!$F$19</f>
        <v>52</v>
      </c>
      <c r="L37" s="15">
        <f>'Raw Plate Reader Measurements'!$F$20</f>
        <v>50</v>
      </c>
      <c r="M37" s="16"/>
      <c r="N37" s="16"/>
      <c r="O37" s="1"/>
      <c r="P37" s="8">
        <f t="shared" ref="P37:U37" si="105">IF(ISBLANK(B37),"---", B37-$B$9)</f>
        <v>0.09775</v>
      </c>
      <c r="Q37" s="8">
        <f t="shared" si="105"/>
        <v>0.11575</v>
      </c>
      <c r="R37" s="8">
        <f t="shared" si="105"/>
        <v>0.09575</v>
      </c>
      <c r="S37" s="8">
        <f t="shared" si="105"/>
        <v>0.09775</v>
      </c>
      <c r="T37" s="8" t="str">
        <f t="shared" si="105"/>
        <v>---</v>
      </c>
      <c r="U37" s="8" t="str">
        <f t="shared" si="105"/>
        <v>---</v>
      </c>
      <c r="V37" s="1"/>
      <c r="W37" s="8">
        <f t="shared" ref="W37:AB37" si="106">IF(ISBLANK(I37),"---",I37-$I$9)</f>
        <v>5</v>
      </c>
      <c r="X37" s="8">
        <f t="shared" si="106"/>
        <v>3</v>
      </c>
      <c r="Y37" s="8">
        <f t="shared" si="106"/>
        <v>2</v>
      </c>
      <c r="Z37" s="8">
        <f t="shared" si="106"/>
        <v>0</v>
      </c>
      <c r="AA37" s="8" t="str">
        <f t="shared" si="106"/>
        <v>---</v>
      </c>
      <c r="AB37" s="8" t="str">
        <f t="shared" si="106"/>
        <v>---</v>
      </c>
      <c r="AC37" s="1"/>
      <c r="AD37" s="18">
        <f t="shared" ref="AD37:AI37" si="107">IF(AND(ISNUMBER(W37),ISNUMBER(P37)),(W37*$B$3)/(P37*$B$2),"---")</f>
        <v>0.001200748402</v>
      </c>
      <c r="AE37" s="18">
        <f t="shared" si="107"/>
        <v>0.000608413769</v>
      </c>
      <c r="AF37" s="18">
        <f t="shared" si="107"/>
        <v>0.0004903317233</v>
      </c>
      <c r="AG37" s="18">
        <f t="shared" si="107"/>
        <v>0</v>
      </c>
      <c r="AH37" s="18" t="str">
        <f t="shared" si="107"/>
        <v>---</v>
      </c>
      <c r="AI37" s="18" t="str">
        <f t="shared" si="107"/>
        <v>---</v>
      </c>
      <c r="AJ37" s="1"/>
      <c r="AK37" s="18">
        <f t="shared" si="76"/>
        <v>0.0005748734735</v>
      </c>
      <c r="AL37" s="18">
        <f t="shared" si="77"/>
        <v>0.0004934474626</v>
      </c>
      <c r="AM37" s="18" t="str">
        <f t="shared" si="78"/>
        <v>#NUM!</v>
      </c>
      <c r="AN37" s="20" t="str">
        <f t="shared" si="79"/>
        <v>#NUM!</v>
      </c>
      <c r="AP37" s="18">
        <f t="shared" ref="AP37:AU37" si="108">IF(ISNUMBER(AD37),LN(AD37),"---")</f>
        <v>-6.724810249</v>
      </c>
      <c r="AQ37" s="18">
        <f t="shared" si="108"/>
        <v>-7.404655366</v>
      </c>
      <c r="AR37" s="18">
        <f t="shared" si="108"/>
        <v>-7.62042841</v>
      </c>
      <c r="AS37" s="18" t="str">
        <f t="shared" si="108"/>
        <v>#NUM!</v>
      </c>
      <c r="AT37" s="18" t="str">
        <f t="shared" si="108"/>
        <v>---</v>
      </c>
      <c r="AU37" s="18" t="str">
        <f t="shared" si="108"/>
        <v>---</v>
      </c>
    </row>
    <row r="38" ht="13.5" customHeight="1">
      <c r="A38" s="1" t="s">
        <v>158</v>
      </c>
      <c r="B38" s="15">
        <f>'Raw Plate Reader Measurements'!$Q$21</f>
        <v>0.127</v>
      </c>
      <c r="C38" s="15">
        <f>'Raw Plate Reader Measurements'!$Q$22</f>
        <v>0.128</v>
      </c>
      <c r="D38" s="15">
        <f>'Raw Plate Reader Measurements'!$Q$23</f>
        <v>0.127</v>
      </c>
      <c r="E38" s="15">
        <f>'Raw Plate Reader Measurements'!$Q$24</f>
        <v>0.107</v>
      </c>
      <c r="F38" s="16"/>
      <c r="G38" s="16"/>
      <c r="H38" s="1"/>
      <c r="I38" s="15">
        <f>'Raw Plate Reader Measurements'!$F$21</f>
        <v>53</v>
      </c>
      <c r="J38" s="15">
        <f>'Raw Plate Reader Measurements'!$F$22</f>
        <v>52</v>
      </c>
      <c r="K38" s="15">
        <f>'Raw Plate Reader Measurements'!$F$23</f>
        <v>52</v>
      </c>
      <c r="L38" s="15">
        <f>'Raw Plate Reader Measurements'!$F$24</f>
        <v>59</v>
      </c>
      <c r="M38" s="16"/>
      <c r="N38" s="16"/>
      <c r="O38" s="1"/>
      <c r="P38" s="8">
        <f t="shared" ref="P38:U38" si="109">IF(ISBLANK(B38),"---", B38-$B$9)</f>
        <v>0.09275</v>
      </c>
      <c r="Q38" s="8">
        <f t="shared" si="109"/>
        <v>0.09375</v>
      </c>
      <c r="R38" s="8">
        <f t="shared" si="109"/>
        <v>0.09275</v>
      </c>
      <c r="S38" s="8">
        <f t="shared" si="109"/>
        <v>0.07275</v>
      </c>
      <c r="T38" s="8" t="str">
        <f t="shared" si="109"/>
        <v>---</v>
      </c>
      <c r="U38" s="8" t="str">
        <f t="shared" si="109"/>
        <v>---</v>
      </c>
      <c r="V38" s="1"/>
      <c r="W38" s="8">
        <f t="shared" ref="W38:AB38" si="110">IF(ISBLANK(I38),"---",I38-$I$9)</f>
        <v>3</v>
      </c>
      <c r="X38" s="8">
        <f t="shared" si="110"/>
        <v>2</v>
      </c>
      <c r="Y38" s="8">
        <f t="shared" si="110"/>
        <v>2</v>
      </c>
      <c r="Z38" s="8">
        <f t="shared" si="110"/>
        <v>9</v>
      </c>
      <c r="AA38" s="8" t="str">
        <f t="shared" si="110"/>
        <v>---</v>
      </c>
      <c r="AB38" s="8" t="str">
        <f t="shared" si="110"/>
        <v>---</v>
      </c>
      <c r="AC38" s="1"/>
      <c r="AD38" s="18">
        <f t="shared" ref="AD38:AI38" si="111">IF(AND(ISNUMBER(W38),ISNUMBER(P38)),(W38*$B$3)/(P38*$B$2),"---")</f>
        <v>0.0007592872642</v>
      </c>
      <c r="AE38" s="18">
        <f t="shared" si="111"/>
        <v>0.0005007921334</v>
      </c>
      <c r="AF38" s="18">
        <f t="shared" si="111"/>
        <v>0.0005061915095</v>
      </c>
      <c r="AG38" s="18">
        <f t="shared" si="111"/>
        <v>0.002904078093</v>
      </c>
      <c r="AH38" s="18" t="str">
        <f t="shared" si="111"/>
        <v>---</v>
      </c>
      <c r="AI38" s="18" t="str">
        <f t="shared" si="111"/>
        <v>---</v>
      </c>
      <c r="AJ38" s="1"/>
      <c r="AK38" s="18">
        <f t="shared" si="76"/>
        <v>0.00116758725</v>
      </c>
      <c r="AL38" s="18">
        <f t="shared" si="77"/>
        <v>0.001163925739</v>
      </c>
      <c r="AM38" s="18">
        <f t="shared" si="78"/>
        <v>0.0008646626312</v>
      </c>
      <c r="AN38" s="20">
        <f t="shared" si="79"/>
        <v>2.294679924</v>
      </c>
      <c r="AP38" s="18">
        <f t="shared" ref="AP38:AU38" si="112">IF(ISNUMBER(AD38),LN(AD38),"---")</f>
        <v>-7.183130375</v>
      </c>
      <c r="AQ38" s="18">
        <f t="shared" si="112"/>
        <v>-7.599319446</v>
      </c>
      <c r="AR38" s="18">
        <f t="shared" si="112"/>
        <v>-7.588595483</v>
      </c>
      <c r="AS38" s="18">
        <f t="shared" si="112"/>
        <v>-5.841639291</v>
      </c>
      <c r="AT38" s="18" t="str">
        <f t="shared" si="112"/>
        <v>---</v>
      </c>
      <c r="AU38" s="18" t="str">
        <f t="shared" si="112"/>
        <v>---</v>
      </c>
    </row>
    <row r="39" ht="13.5" customHeight="1">
      <c r="A39" s="1" t="s">
        <v>159</v>
      </c>
      <c r="B39" s="15">
        <f>'Raw Plate Reader Measurements'!$R$17</f>
        <v>0.069</v>
      </c>
      <c r="C39" s="15">
        <f>'Raw Plate Reader Measurements'!$R$18</f>
        <v>0.066</v>
      </c>
      <c r="D39" s="15">
        <f>'Raw Plate Reader Measurements'!$R$19</f>
        <v>0.072</v>
      </c>
      <c r="E39" s="15">
        <f>'Raw Plate Reader Measurements'!$R$20</f>
        <v>0.07</v>
      </c>
      <c r="F39" s="16"/>
      <c r="G39" s="16"/>
      <c r="H39" s="1"/>
      <c r="I39" s="15">
        <f>'Raw Plate Reader Measurements'!$G$17</f>
        <v>133</v>
      </c>
      <c r="J39" s="15">
        <f>'Raw Plate Reader Measurements'!$G$18</f>
        <v>126</v>
      </c>
      <c r="K39" s="15">
        <f>'Raw Plate Reader Measurements'!$G$19</f>
        <v>127</v>
      </c>
      <c r="L39" s="15">
        <f>'Raw Plate Reader Measurements'!$G$20</f>
        <v>121</v>
      </c>
      <c r="M39" s="16"/>
      <c r="N39" s="16"/>
      <c r="O39" s="1"/>
      <c r="P39" s="8">
        <f t="shared" ref="P39:U39" si="113">IF(ISBLANK(B39),"---", B39-$B$9)</f>
        <v>0.03475</v>
      </c>
      <c r="Q39" s="8">
        <f t="shared" si="113"/>
        <v>0.03175</v>
      </c>
      <c r="R39" s="8">
        <f t="shared" si="113"/>
        <v>0.03775</v>
      </c>
      <c r="S39" s="8">
        <f t="shared" si="113"/>
        <v>0.03575</v>
      </c>
      <c r="T39" s="8" t="str">
        <f t="shared" si="113"/>
        <v>---</v>
      </c>
      <c r="U39" s="8" t="str">
        <f t="shared" si="113"/>
        <v>---</v>
      </c>
      <c r="V39" s="1"/>
      <c r="W39" s="8">
        <f t="shared" ref="W39:AB39" si="114">IF(ISBLANK(I39),"---",I39-$I$9)</f>
        <v>83</v>
      </c>
      <c r="X39" s="8">
        <f t="shared" si="114"/>
        <v>76</v>
      </c>
      <c r="Y39" s="8">
        <f t="shared" si="114"/>
        <v>77</v>
      </c>
      <c r="Z39" s="8">
        <f t="shared" si="114"/>
        <v>71</v>
      </c>
      <c r="AA39" s="8" t="str">
        <f t="shared" si="114"/>
        <v>---</v>
      </c>
      <c r="AB39" s="8" t="str">
        <f t="shared" si="114"/>
        <v>---</v>
      </c>
      <c r="AC39" s="1"/>
      <c r="AD39" s="18">
        <f t="shared" ref="AD39:AI39" si="115">IF(AND(ISNUMBER(W39),ISNUMBER(P39)),(W39*$B$3)/(P39*$B$2),"---")</f>
        <v>0.05606890342</v>
      </c>
      <c r="AE39" s="18">
        <f t="shared" si="115"/>
        <v>0.05619124331</v>
      </c>
      <c r="AF39" s="18">
        <f t="shared" si="115"/>
        <v>0.04788202931</v>
      </c>
      <c r="AG39" s="18">
        <f t="shared" si="115"/>
        <v>0.04662094598</v>
      </c>
      <c r="AH39" s="18" t="str">
        <f t="shared" si="115"/>
        <v>---</v>
      </c>
      <c r="AI39" s="18" t="str">
        <f t="shared" si="115"/>
        <v>---</v>
      </c>
      <c r="AJ39" s="1"/>
      <c r="AK39" s="18">
        <f t="shared" si="76"/>
        <v>0.05169078051</v>
      </c>
      <c r="AL39" s="18">
        <f t="shared" si="77"/>
        <v>0.005152084805</v>
      </c>
      <c r="AM39" s="18">
        <f t="shared" si="78"/>
        <v>0.05149749255</v>
      </c>
      <c r="AN39" s="20">
        <f t="shared" si="79"/>
        <v>1.105240154</v>
      </c>
      <c r="AP39" s="18">
        <f t="shared" ref="AP39:AU39" si="116">IF(ISNUMBER(AD39),LN(AD39),"---")</f>
        <v>-2.881173926</v>
      </c>
      <c r="AQ39" s="18">
        <f t="shared" si="116"/>
        <v>-2.878994347</v>
      </c>
      <c r="AR39" s="18">
        <f t="shared" si="116"/>
        <v>-3.039015016</v>
      </c>
      <c r="AS39" s="18">
        <f t="shared" si="116"/>
        <v>-3.065705354</v>
      </c>
      <c r="AT39" s="18" t="str">
        <f t="shared" si="116"/>
        <v>---</v>
      </c>
      <c r="AU39" s="18" t="str">
        <f t="shared" si="116"/>
        <v>---</v>
      </c>
    </row>
    <row r="40" ht="13.5" customHeight="1">
      <c r="A40" s="1" t="s">
        <v>160</v>
      </c>
      <c r="B40" s="15">
        <f>'Raw Plate Reader Measurements'!$R$21</f>
        <v>0.072</v>
      </c>
      <c r="C40" s="15">
        <f>'Raw Plate Reader Measurements'!$R$22</f>
        <v>0.076</v>
      </c>
      <c r="D40" s="15">
        <f>'Raw Plate Reader Measurements'!$R$23</f>
        <v>0.073</v>
      </c>
      <c r="E40" s="15">
        <f>'Raw Plate Reader Measurements'!$R$24</f>
        <v>0.073</v>
      </c>
      <c r="F40" s="16"/>
      <c r="G40" s="16"/>
      <c r="H40" s="1"/>
      <c r="I40" s="15">
        <f>'Raw Plate Reader Measurements'!$G$21</f>
        <v>134</v>
      </c>
      <c r="J40" s="15">
        <f>'Raw Plate Reader Measurements'!$G$22</f>
        <v>150</v>
      </c>
      <c r="K40" s="15">
        <f>'Raw Plate Reader Measurements'!$G$23</f>
        <v>142</v>
      </c>
      <c r="L40" s="15">
        <f>'Raw Plate Reader Measurements'!$G$24</f>
        <v>136</v>
      </c>
      <c r="M40" s="16"/>
      <c r="N40" s="16"/>
      <c r="O40" s="1"/>
      <c r="P40" s="8">
        <f t="shared" ref="P40:U40" si="117">IF(ISBLANK(B40),"---", B40-$B$9)</f>
        <v>0.03775</v>
      </c>
      <c r="Q40" s="8">
        <f t="shared" si="117"/>
        <v>0.04175</v>
      </c>
      <c r="R40" s="8">
        <f t="shared" si="117"/>
        <v>0.03875</v>
      </c>
      <c r="S40" s="8">
        <f t="shared" si="117"/>
        <v>0.03875</v>
      </c>
      <c r="T40" s="8" t="str">
        <f t="shared" si="117"/>
        <v>---</v>
      </c>
      <c r="U40" s="8" t="str">
        <f t="shared" si="117"/>
        <v>---</v>
      </c>
      <c r="V40" s="1"/>
      <c r="W40" s="8">
        <f t="shared" ref="W40:AB40" si="118">IF(ISBLANK(I40),"---",I40-$I$9)</f>
        <v>84</v>
      </c>
      <c r="X40" s="8">
        <f t="shared" si="118"/>
        <v>100</v>
      </c>
      <c r="Y40" s="8">
        <f t="shared" si="118"/>
        <v>92</v>
      </c>
      <c r="Z40" s="8">
        <f t="shared" si="118"/>
        <v>86</v>
      </c>
      <c r="AA40" s="8" t="str">
        <f t="shared" si="118"/>
        <v>---</v>
      </c>
      <c r="AB40" s="8" t="str">
        <f t="shared" si="118"/>
        <v>---</v>
      </c>
      <c r="AC40" s="1"/>
      <c r="AD40" s="18">
        <f t="shared" ref="AD40:AI40" si="119">IF(AND(ISNUMBER(W40),ISNUMBER(P40)),(W40*$B$3)/(P40*$B$2),"---")</f>
        <v>0.05223494106</v>
      </c>
      <c r="AE40" s="18">
        <f t="shared" si="119"/>
        <v>0.05622666168</v>
      </c>
      <c r="AF40" s="18">
        <f t="shared" si="119"/>
        <v>0.05573331807</v>
      </c>
      <c r="AG40" s="18">
        <f t="shared" si="119"/>
        <v>0.05209853646</v>
      </c>
      <c r="AH40" s="18" t="str">
        <f t="shared" si="119"/>
        <v>---</v>
      </c>
      <c r="AI40" s="18" t="str">
        <f t="shared" si="119"/>
        <v>---</v>
      </c>
      <c r="AJ40" s="1"/>
      <c r="AK40" s="18">
        <f t="shared" si="76"/>
        <v>0.05407336432</v>
      </c>
      <c r="AL40" s="18">
        <f t="shared" si="77"/>
        <v>0.002211476214</v>
      </c>
      <c r="AM40" s="18">
        <f t="shared" si="78"/>
        <v>0.05403945467</v>
      </c>
      <c r="AN40" s="20">
        <f t="shared" si="79"/>
        <v>1.041746918</v>
      </c>
      <c r="AP40" s="18">
        <f t="shared" ref="AP40:AU40" si="120">IF(ISNUMBER(AD40),LN(AD40),"---")</f>
        <v>-2.952003639</v>
      </c>
      <c r="AQ40" s="18">
        <f t="shared" si="120"/>
        <v>-2.878364227</v>
      </c>
      <c r="AR40" s="18">
        <f t="shared" si="120"/>
        <v>-2.887177141</v>
      </c>
      <c r="AS40" s="18">
        <f t="shared" si="120"/>
        <v>-2.954618422</v>
      </c>
      <c r="AT40" s="18" t="str">
        <f t="shared" si="120"/>
        <v>---</v>
      </c>
      <c r="AU40" s="18" t="str">
        <f t="shared" si="120"/>
        <v>---</v>
      </c>
    </row>
    <row r="41" ht="13.5" customHeight="1">
      <c r="A41" s="1" t="s">
        <v>161</v>
      </c>
      <c r="B41" s="15">
        <f>'Raw Plate Reader Measurements'!$S$17</f>
        <v>0.075</v>
      </c>
      <c r="C41" s="15">
        <f>'Raw Plate Reader Measurements'!$S$18</f>
        <v>0.079</v>
      </c>
      <c r="D41" s="15">
        <f>'Raw Plate Reader Measurements'!$S$19</f>
        <v>0.072</v>
      </c>
      <c r="E41" s="15">
        <f>'Raw Plate Reader Measurements'!$S$20</f>
        <v>0.066</v>
      </c>
      <c r="F41" s="16"/>
      <c r="G41" s="16"/>
      <c r="H41" s="1"/>
      <c r="I41" s="15">
        <f>'Raw Plate Reader Measurements'!$H$17</f>
        <v>71</v>
      </c>
      <c r="J41" s="15">
        <f>'Raw Plate Reader Measurements'!$H$18</f>
        <v>74</v>
      </c>
      <c r="K41" s="15">
        <f>'Raw Plate Reader Measurements'!$H$19</f>
        <v>71</v>
      </c>
      <c r="L41" s="15">
        <f>'Raw Plate Reader Measurements'!$H$20</f>
        <v>66</v>
      </c>
      <c r="M41" s="16"/>
      <c r="N41" s="16"/>
      <c r="O41" s="1"/>
      <c r="P41" s="8">
        <f t="shared" ref="P41:U41" si="121">IF(ISBLANK(B41),"---", B41-$B$9)</f>
        <v>0.04075</v>
      </c>
      <c r="Q41" s="8">
        <f t="shared" si="121"/>
        <v>0.04475</v>
      </c>
      <c r="R41" s="8">
        <f t="shared" si="121"/>
        <v>0.03775</v>
      </c>
      <c r="S41" s="8">
        <f t="shared" si="121"/>
        <v>0.03175</v>
      </c>
      <c r="T41" s="8" t="str">
        <f t="shared" si="121"/>
        <v>---</v>
      </c>
      <c r="U41" s="8" t="str">
        <f t="shared" si="121"/>
        <v>---</v>
      </c>
      <c r="V41" s="1"/>
      <c r="W41" s="8">
        <f t="shared" ref="W41:AB41" si="122">IF(ISBLANK(I41),"---",I41-$I$9)</f>
        <v>21</v>
      </c>
      <c r="X41" s="8">
        <f t="shared" si="122"/>
        <v>24</v>
      </c>
      <c r="Y41" s="8">
        <f t="shared" si="122"/>
        <v>21</v>
      </c>
      <c r="Z41" s="8">
        <f t="shared" si="122"/>
        <v>16</v>
      </c>
      <c r="AA41" s="8" t="str">
        <f t="shared" si="122"/>
        <v>---</v>
      </c>
      <c r="AB41" s="8" t="str">
        <f t="shared" si="122"/>
        <v>---</v>
      </c>
      <c r="AC41" s="1"/>
      <c r="AD41" s="18">
        <f t="shared" ref="AD41:AI41" si="123">IF(AND(ISNUMBER(W41),ISNUMBER(P41)),(W41*$B$3)/(P41*$B$2),"---")</f>
        <v>0.01209735598</v>
      </c>
      <c r="AE41" s="18">
        <f t="shared" si="123"/>
        <v>0.01258974637</v>
      </c>
      <c r="AF41" s="18">
        <f t="shared" si="123"/>
        <v>0.01305873527</v>
      </c>
      <c r="AG41" s="18">
        <f t="shared" si="123"/>
        <v>0.01182973543</v>
      </c>
      <c r="AH41" s="18" t="str">
        <f t="shared" si="123"/>
        <v>---</v>
      </c>
      <c r="AI41" s="18" t="str">
        <f t="shared" si="123"/>
        <v>---</v>
      </c>
      <c r="AJ41" s="1"/>
      <c r="AK41" s="18">
        <f t="shared" si="76"/>
        <v>0.01239389326</v>
      </c>
      <c r="AL41" s="18">
        <f t="shared" si="77"/>
        <v>0.0005436241787</v>
      </c>
      <c r="AM41" s="18">
        <f t="shared" si="78"/>
        <v>0.01238499677</v>
      </c>
      <c r="AN41" s="20">
        <f t="shared" si="79"/>
        <v>1.044676769</v>
      </c>
      <c r="AP41" s="18">
        <f t="shared" ref="AP41:AU41" si="124">IF(ISNUMBER(AD41),LN(AD41),"---")</f>
        <v>-4.414768364</v>
      </c>
      <c r="AQ41" s="18">
        <f t="shared" si="124"/>
        <v>-4.374872576</v>
      </c>
      <c r="AR41" s="18">
        <f t="shared" si="124"/>
        <v>-4.338298</v>
      </c>
      <c r="AS41" s="18">
        <f t="shared" si="124"/>
        <v>-4.437138965</v>
      </c>
      <c r="AT41" s="18" t="str">
        <f t="shared" si="124"/>
        <v>---</v>
      </c>
      <c r="AU41" s="18" t="str">
        <f t="shared" si="124"/>
        <v>---</v>
      </c>
    </row>
    <row r="42" ht="13.5" customHeight="1">
      <c r="A42" s="1" t="s">
        <v>162</v>
      </c>
      <c r="B42" s="15">
        <f>'Raw Plate Reader Measurements'!$S$21</f>
        <v>0.118</v>
      </c>
      <c r="C42" s="15">
        <f>'Raw Plate Reader Measurements'!$S$22</f>
        <v>0.119</v>
      </c>
      <c r="D42" s="15">
        <f>'Raw Plate Reader Measurements'!$S$23</f>
        <v>0.108</v>
      </c>
      <c r="E42" s="15">
        <f>'Raw Plate Reader Measurements'!$S$24</f>
        <v>0.107</v>
      </c>
      <c r="F42" s="16"/>
      <c r="G42" s="16"/>
      <c r="H42" s="1"/>
      <c r="I42" s="15">
        <f>'Raw Plate Reader Measurements'!$H$21</f>
        <v>92</v>
      </c>
      <c r="J42" s="15">
        <f>'Raw Plate Reader Measurements'!$H$22</f>
        <v>86</v>
      </c>
      <c r="K42" s="15">
        <f>'Raw Plate Reader Measurements'!$H$23</f>
        <v>86</v>
      </c>
      <c r="L42" s="15">
        <f>'Raw Plate Reader Measurements'!$H$24</f>
        <v>78</v>
      </c>
      <c r="M42" s="16"/>
      <c r="N42" s="16"/>
      <c r="O42" s="1"/>
      <c r="P42" s="8">
        <f t="shared" ref="P42:U42" si="125">IF(ISBLANK(B42),"---", B42-$B$9)</f>
        <v>0.08375</v>
      </c>
      <c r="Q42" s="8">
        <f t="shared" si="125"/>
        <v>0.08475</v>
      </c>
      <c r="R42" s="8">
        <f t="shared" si="125"/>
        <v>0.07375</v>
      </c>
      <c r="S42" s="8">
        <f t="shared" si="125"/>
        <v>0.07275</v>
      </c>
      <c r="T42" s="8" t="str">
        <f t="shared" si="125"/>
        <v>---</v>
      </c>
      <c r="U42" s="8" t="str">
        <f t="shared" si="125"/>
        <v>---</v>
      </c>
      <c r="V42" s="1"/>
      <c r="W42" s="8">
        <f t="shared" ref="W42:AB42" si="126">IF(ISBLANK(I42),"---",I42-$I$9)</f>
        <v>42</v>
      </c>
      <c r="X42" s="8">
        <f t="shared" si="126"/>
        <v>36</v>
      </c>
      <c r="Y42" s="8">
        <f t="shared" si="126"/>
        <v>36</v>
      </c>
      <c r="Z42" s="8">
        <f t="shared" si="126"/>
        <v>28</v>
      </c>
      <c r="AA42" s="8" t="str">
        <f t="shared" si="126"/>
        <v>---</v>
      </c>
      <c r="AB42" s="8" t="str">
        <f t="shared" si="126"/>
        <v>---</v>
      </c>
      <c r="AC42" s="1"/>
      <c r="AD42" s="18">
        <f t="shared" ref="AD42:AI42" si="127">IF(AND(ISNUMBER(W42),ISNUMBER(P42)),(W42*$B$3)/(P42*$B$2),"---")</f>
        <v>0.01177235239</v>
      </c>
      <c r="AE42" s="18">
        <f t="shared" si="127"/>
        <v>0.00997152478</v>
      </c>
      <c r="AF42" s="18">
        <f t="shared" si="127"/>
        <v>0.01145880305</v>
      </c>
      <c r="AG42" s="18">
        <f t="shared" si="127"/>
        <v>0.009034909623</v>
      </c>
      <c r="AH42" s="18" t="str">
        <f t="shared" si="127"/>
        <v>---</v>
      </c>
      <c r="AI42" s="18" t="str">
        <f t="shared" si="127"/>
        <v>---</v>
      </c>
      <c r="AJ42" s="1"/>
      <c r="AK42" s="18">
        <f t="shared" si="76"/>
        <v>0.01055939746</v>
      </c>
      <c r="AL42" s="18">
        <f t="shared" si="77"/>
        <v>0.001284503475</v>
      </c>
      <c r="AM42" s="18">
        <f t="shared" si="78"/>
        <v>0.01049958113</v>
      </c>
      <c r="AN42" s="20">
        <f t="shared" si="79"/>
        <v>1.131773727</v>
      </c>
      <c r="AP42" s="18">
        <f t="shared" ref="AP42:AU42" si="128">IF(ISNUMBER(AD42),LN(AD42),"---")</f>
        <v>-4.442001515</v>
      </c>
      <c r="AQ42" s="18">
        <f t="shared" si="128"/>
        <v>-4.60802177</v>
      </c>
      <c r="AR42" s="18">
        <f t="shared" si="128"/>
        <v>-4.468997019</v>
      </c>
      <c r="AS42" s="18">
        <f t="shared" si="128"/>
        <v>-4.706659358</v>
      </c>
      <c r="AT42" s="18" t="str">
        <f t="shared" si="128"/>
        <v>---</v>
      </c>
      <c r="AU42" s="18" t="str">
        <f t="shared" si="128"/>
        <v>---</v>
      </c>
    </row>
    <row r="43" ht="13.5" customHeight="1">
      <c r="A43" s="1" t="s">
        <v>163</v>
      </c>
      <c r="B43" s="15">
        <f>'Raw Plate Reader Measurements'!$T$17</f>
        <v>0.13</v>
      </c>
      <c r="C43" s="15">
        <f>'Raw Plate Reader Measurements'!$T$18</f>
        <v>0.132</v>
      </c>
      <c r="D43" s="15">
        <f>'Raw Plate Reader Measurements'!$T$19</f>
        <v>0.11</v>
      </c>
      <c r="E43" s="15">
        <f>'Raw Plate Reader Measurements'!$T$20</f>
        <v>0.113</v>
      </c>
      <c r="F43" s="16"/>
      <c r="G43" s="16"/>
      <c r="H43" s="1"/>
      <c r="I43" s="15">
        <f>'Raw Plate Reader Measurements'!$I$17</f>
        <v>55</v>
      </c>
      <c r="J43" s="15">
        <f>'Raw Plate Reader Measurements'!$I$18</f>
        <v>55</v>
      </c>
      <c r="K43" s="15">
        <f>'Raw Plate Reader Measurements'!$I$19</f>
        <v>50</v>
      </c>
      <c r="L43" s="15">
        <f>'Raw Plate Reader Measurements'!$I$20</f>
        <v>51</v>
      </c>
      <c r="M43" s="16"/>
      <c r="N43" s="16"/>
      <c r="O43" s="1"/>
      <c r="P43" s="8">
        <f t="shared" ref="P43:U43" si="129">IF(ISBLANK(B43),"---", B43-$B$9)</f>
        <v>0.09575</v>
      </c>
      <c r="Q43" s="8">
        <f t="shared" si="129"/>
        <v>0.09775</v>
      </c>
      <c r="R43" s="8">
        <f t="shared" si="129"/>
        <v>0.07575</v>
      </c>
      <c r="S43" s="8">
        <f t="shared" si="129"/>
        <v>0.07875</v>
      </c>
      <c r="T43" s="8" t="str">
        <f t="shared" si="129"/>
        <v>---</v>
      </c>
      <c r="U43" s="8" t="str">
        <f t="shared" si="129"/>
        <v>---</v>
      </c>
      <c r="V43" s="1"/>
      <c r="W43" s="8">
        <f t="shared" ref="W43:AB43" si="130">IF(ISBLANK(I43),"---",I43-$I$9)</f>
        <v>5</v>
      </c>
      <c r="X43" s="8">
        <f t="shared" si="130"/>
        <v>5</v>
      </c>
      <c r="Y43" s="8">
        <f t="shared" si="130"/>
        <v>0</v>
      </c>
      <c r="Z43" s="8">
        <f t="shared" si="130"/>
        <v>1</v>
      </c>
      <c r="AA43" s="8" t="str">
        <f t="shared" si="130"/>
        <v>---</v>
      </c>
      <c r="AB43" s="8" t="str">
        <f t="shared" si="130"/>
        <v>---</v>
      </c>
      <c r="AC43" s="1"/>
      <c r="AD43" s="18">
        <f t="shared" ref="AD43:AI43" si="131">IF(AND(ISNUMBER(W43),ISNUMBER(P43)),(W43*$B$3)/(P43*$B$2),"---")</f>
        <v>0.001225829308</v>
      </c>
      <c r="AE43" s="18">
        <f t="shared" si="131"/>
        <v>0.001200748402</v>
      </c>
      <c r="AF43" s="18">
        <f t="shared" si="131"/>
        <v>0</v>
      </c>
      <c r="AG43" s="18">
        <f t="shared" si="131"/>
        <v>0.0002980905556</v>
      </c>
      <c r="AH43" s="18" t="str">
        <f t="shared" si="131"/>
        <v>---</v>
      </c>
      <c r="AI43" s="18" t="str">
        <f t="shared" si="131"/>
        <v>---</v>
      </c>
      <c r="AJ43" s="1"/>
      <c r="AK43" s="18">
        <f t="shared" si="76"/>
        <v>0.0006811670664</v>
      </c>
      <c r="AL43" s="18">
        <f t="shared" si="77"/>
        <v>0.0006264604023</v>
      </c>
      <c r="AM43" s="18" t="str">
        <f t="shared" si="78"/>
        <v>#NUM!</v>
      </c>
      <c r="AN43" s="20" t="str">
        <f t="shared" si="79"/>
        <v>#NUM!</v>
      </c>
      <c r="AP43" s="18">
        <f t="shared" ref="AP43:AU43" si="132">IF(ISNUMBER(AD43),LN(AD43),"---")</f>
        <v>-6.704137678</v>
      </c>
      <c r="AQ43" s="18">
        <f t="shared" si="132"/>
        <v>-6.724810249</v>
      </c>
      <c r="AR43" s="18" t="str">
        <f t="shared" si="132"/>
        <v>#NUM!</v>
      </c>
      <c r="AS43" s="18">
        <f t="shared" si="132"/>
        <v>-8.11811324</v>
      </c>
      <c r="AT43" s="18" t="str">
        <f t="shared" si="132"/>
        <v>---</v>
      </c>
      <c r="AU43" s="18" t="str">
        <f t="shared" si="132"/>
        <v>---</v>
      </c>
    </row>
    <row r="44" ht="13.5" customHeight="1">
      <c r="A44" s="1" t="s">
        <v>164</v>
      </c>
      <c r="B44" s="15">
        <f>'Raw Plate Reader Measurements'!$T$21</f>
        <v>0.113</v>
      </c>
      <c r="C44" s="15">
        <f>'Raw Plate Reader Measurements'!$T$22</f>
        <v>0.123</v>
      </c>
      <c r="D44" s="15">
        <f>'Raw Plate Reader Measurements'!$T$23</f>
        <v>0.119</v>
      </c>
      <c r="E44" s="15">
        <f>'Raw Plate Reader Measurements'!$T$24</f>
        <v>0.13</v>
      </c>
      <c r="F44" s="16"/>
      <c r="G44" s="16"/>
      <c r="H44" s="1"/>
      <c r="I44" s="15">
        <f>'Raw Plate Reader Measurements'!$I$21</f>
        <v>52</v>
      </c>
      <c r="J44" s="15">
        <f>'Raw Plate Reader Measurements'!$I$22</f>
        <v>54</v>
      </c>
      <c r="K44" s="15">
        <f>'Raw Plate Reader Measurements'!$I$23</f>
        <v>49</v>
      </c>
      <c r="L44" s="15">
        <f>'Raw Plate Reader Measurements'!$I$24</f>
        <v>51</v>
      </c>
      <c r="M44" s="16"/>
      <c r="N44" s="16"/>
      <c r="O44" s="1"/>
      <c r="P44" s="8">
        <f t="shared" ref="P44:U44" si="133">IF(ISBLANK(B44),"---", B44-$B$9)</f>
        <v>0.07875</v>
      </c>
      <c r="Q44" s="8">
        <f t="shared" si="133"/>
        <v>0.08875</v>
      </c>
      <c r="R44" s="8">
        <f t="shared" si="133"/>
        <v>0.08475</v>
      </c>
      <c r="S44" s="8">
        <f t="shared" si="133"/>
        <v>0.09575</v>
      </c>
      <c r="T44" s="8" t="str">
        <f t="shared" si="133"/>
        <v>---</v>
      </c>
      <c r="U44" s="8" t="str">
        <f t="shared" si="133"/>
        <v>---</v>
      </c>
      <c r="V44" s="1"/>
      <c r="W44" s="8">
        <f t="shared" ref="W44:AB44" si="134">IF(ISBLANK(I44),"---",I44-$I$9)</f>
        <v>2</v>
      </c>
      <c r="X44" s="8">
        <f t="shared" si="134"/>
        <v>4</v>
      </c>
      <c r="Y44" s="8">
        <f t="shared" si="134"/>
        <v>-1</v>
      </c>
      <c r="Z44" s="8">
        <f t="shared" si="134"/>
        <v>1</v>
      </c>
      <c r="AA44" s="8" t="str">
        <f t="shared" si="134"/>
        <v>---</v>
      </c>
      <c r="AB44" s="8" t="str">
        <f t="shared" si="134"/>
        <v>---</v>
      </c>
      <c r="AC44" s="1"/>
      <c r="AD44" s="18">
        <f t="shared" ref="AD44:AI44" si="135">IF(AND(ISNUMBER(W44),ISNUMBER(P44)),(W44*$B$3)/(P44*$B$2),"---")</f>
        <v>0.0005961811112</v>
      </c>
      <c r="AE44" s="18">
        <f t="shared" si="135"/>
        <v>0.001058011549</v>
      </c>
      <c r="AF44" s="18">
        <f t="shared" si="135"/>
        <v>-0.0002769867994</v>
      </c>
      <c r="AG44" s="18">
        <f t="shared" si="135"/>
        <v>0.0002451658616</v>
      </c>
      <c r="AH44" s="18" t="str">
        <f t="shared" si="135"/>
        <v>---</v>
      </c>
      <c r="AI44" s="18" t="str">
        <f t="shared" si="135"/>
        <v>---</v>
      </c>
      <c r="AJ44" s="1"/>
      <c r="AK44" s="18">
        <f t="shared" si="76"/>
        <v>0.0004055929307</v>
      </c>
      <c r="AL44" s="18">
        <f t="shared" si="77"/>
        <v>0.0005638042926</v>
      </c>
      <c r="AM44" s="18" t="str">
        <f t="shared" si="78"/>
        <v>#NUM!</v>
      </c>
      <c r="AN44" s="20" t="str">
        <f t="shared" si="79"/>
        <v>#NUM!</v>
      </c>
      <c r="AP44" s="18">
        <f t="shared" ref="AP44:AU44" si="136">IF(ISNUMBER(AD44),LN(AD44),"---")</f>
        <v>-7.424966059</v>
      </c>
      <c r="AQ44" s="18">
        <f t="shared" si="136"/>
        <v>-6.851364029</v>
      </c>
      <c r="AR44" s="18" t="str">
        <f t="shared" si="136"/>
        <v>#NUM!</v>
      </c>
      <c r="AS44" s="18">
        <f t="shared" si="136"/>
        <v>-8.31357559</v>
      </c>
      <c r="AT44" s="18" t="str">
        <f t="shared" si="136"/>
        <v>---</v>
      </c>
      <c r="AU44" s="18" t="str">
        <f t="shared" si="136"/>
        <v>---</v>
      </c>
    </row>
    <row r="45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P45" s="1"/>
      <c r="AQ45" s="1"/>
      <c r="AR45" s="1"/>
      <c r="AS45" s="1"/>
      <c r="AT45" s="1"/>
      <c r="AU45" s="1"/>
    </row>
    <row r="46" ht="13.5" customHeight="1">
      <c r="A46" s="5" t="s">
        <v>34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P46" s="1"/>
      <c r="AQ46" s="1"/>
      <c r="AR46" s="1"/>
      <c r="AS46" s="1"/>
      <c r="AT46" s="1"/>
      <c r="AU46" s="1"/>
    </row>
    <row r="47" ht="13.5" customHeight="1">
      <c r="A47" s="1" t="s">
        <v>137</v>
      </c>
      <c r="B47" s="15">
        <f>'Raw Plate Reader Measurements'!$M$27</f>
        <v>0.391</v>
      </c>
      <c r="C47" s="15">
        <f>'Raw Plate Reader Measurements'!$M$28</f>
        <v>0.302</v>
      </c>
      <c r="D47" s="15">
        <f>'Raw Plate Reader Measurements'!$M$29</f>
        <v>0.361</v>
      </c>
      <c r="E47" s="15">
        <f>'Raw Plate Reader Measurements'!$M$30</f>
        <v>0.346</v>
      </c>
      <c r="F47" s="16"/>
      <c r="G47" s="16"/>
      <c r="H47" s="1"/>
      <c r="I47" s="15">
        <f>'Raw Plate Reader Measurements'!$B$27</f>
        <v>54</v>
      </c>
      <c r="J47" s="15">
        <f>'Raw Plate Reader Measurements'!$B$28</f>
        <v>54</v>
      </c>
      <c r="K47" s="15">
        <f>'Raw Plate Reader Measurements'!$B$29</f>
        <v>58</v>
      </c>
      <c r="L47" s="15">
        <f>'Raw Plate Reader Measurements'!$B$30</f>
        <v>55</v>
      </c>
      <c r="M47" s="16"/>
      <c r="N47" s="16"/>
      <c r="O47" s="1"/>
      <c r="P47" s="8">
        <f t="shared" ref="P47:U47" si="137">IF(ISBLANK(B47),"---", B47-$B$9)</f>
        <v>0.35675</v>
      </c>
      <c r="Q47" s="8">
        <f t="shared" si="137"/>
        <v>0.26775</v>
      </c>
      <c r="R47" s="8">
        <f t="shared" si="137"/>
        <v>0.32675</v>
      </c>
      <c r="S47" s="8">
        <f t="shared" si="137"/>
        <v>0.31175</v>
      </c>
      <c r="T47" s="8" t="str">
        <f t="shared" si="137"/>
        <v>---</v>
      </c>
      <c r="U47" s="8" t="str">
        <f t="shared" si="137"/>
        <v>---</v>
      </c>
      <c r="V47" s="1"/>
      <c r="W47" s="8">
        <f t="shared" ref="W47:AB47" si="138">IF(ISBLANK(I47),"---",I47-$I$9)</f>
        <v>4</v>
      </c>
      <c r="X47" s="8">
        <f t="shared" si="138"/>
        <v>4</v>
      </c>
      <c r="Y47" s="8">
        <f t="shared" si="138"/>
        <v>8</v>
      </c>
      <c r="Z47" s="8">
        <f t="shared" si="138"/>
        <v>5</v>
      </c>
      <c r="AA47" s="8" t="str">
        <f t="shared" si="138"/>
        <v>---</v>
      </c>
      <c r="AB47" s="8" t="str">
        <f t="shared" si="138"/>
        <v>---</v>
      </c>
      <c r="AC47" s="1"/>
      <c r="AD47" s="18">
        <f t="shared" ref="AD47:AI47" si="139">IF(AND(ISNUMBER(W47),ISNUMBER(P47)),(W47*$B$3)/(P47*$B$2),"---")</f>
        <v>0.000263205396</v>
      </c>
      <c r="AE47" s="18">
        <f t="shared" si="139"/>
        <v>0.0003506947713</v>
      </c>
      <c r="AF47" s="18">
        <f t="shared" si="139"/>
        <v>0.0005747423107</v>
      </c>
      <c r="AG47" s="18">
        <f t="shared" si="139"/>
        <v>0.0003764976945</v>
      </c>
      <c r="AH47" s="18" t="str">
        <f t="shared" si="139"/>
        <v>---</v>
      </c>
      <c r="AI47" s="18" t="str">
        <f t="shared" si="139"/>
        <v>---</v>
      </c>
      <c r="AJ47" s="1"/>
      <c r="AK47" s="18">
        <f t="shared" ref="AK47:AK62" si="144">AVERAGE(AD47:AI47)</f>
        <v>0.0003912850431</v>
      </c>
      <c r="AL47" s="18">
        <f t="shared" ref="AL47:AL62" si="145">STDEV(AD47:AI47)</f>
        <v>0.0001315639273</v>
      </c>
      <c r="AM47" s="18">
        <f t="shared" ref="AM47:AM62" si="146">GEOMEAN(AD47:AI47)</f>
        <v>0.0003759368451</v>
      </c>
      <c r="AN47" s="20">
        <f t="shared" ref="AN47:AN62" si="147">EXP(STDEV(AP47:AU47))</f>
        <v>1.380644652</v>
      </c>
      <c r="AP47" s="18">
        <f t="shared" ref="AP47:AU47" si="140">IF(ISNUMBER(AD47),LN(AD47),"---")</f>
        <v>-8.242575857</v>
      </c>
      <c r="AQ47" s="18">
        <f t="shared" si="140"/>
        <v>-7.95559431</v>
      </c>
      <c r="AR47" s="18">
        <f t="shared" si="140"/>
        <v>-7.461588773</v>
      </c>
      <c r="AS47" s="18">
        <f t="shared" si="140"/>
        <v>-7.884598634</v>
      </c>
      <c r="AT47" s="18" t="str">
        <f t="shared" si="140"/>
        <v>---</v>
      </c>
      <c r="AU47" s="18" t="str">
        <f t="shared" si="140"/>
        <v>---</v>
      </c>
    </row>
    <row r="48" ht="13.5" customHeight="1">
      <c r="A48" s="1" t="s">
        <v>146</v>
      </c>
      <c r="B48" s="15">
        <f>'Raw Plate Reader Measurements'!$M$31</f>
        <v>0.334</v>
      </c>
      <c r="C48" s="15">
        <f>'Raw Plate Reader Measurements'!$M$32</f>
        <v>0.276</v>
      </c>
      <c r="D48" s="15">
        <f>'Raw Plate Reader Measurements'!$M$33</f>
        <v>0.275</v>
      </c>
      <c r="E48" s="15">
        <f>'Raw Plate Reader Measurements'!$M$34</f>
        <v>0.246</v>
      </c>
      <c r="F48" s="16"/>
      <c r="G48" s="16"/>
      <c r="H48" s="1"/>
      <c r="I48" s="15">
        <f>'Raw Plate Reader Measurements'!$B$31</f>
        <v>52</v>
      </c>
      <c r="J48" s="15">
        <f>'Raw Plate Reader Measurements'!$B$32</f>
        <v>56</v>
      </c>
      <c r="K48" s="15">
        <f>'Raw Plate Reader Measurements'!$B$33</f>
        <v>56</v>
      </c>
      <c r="L48" s="15">
        <f>'Raw Plate Reader Measurements'!$B$34</f>
        <v>56</v>
      </c>
      <c r="M48" s="16"/>
      <c r="N48" s="16"/>
      <c r="O48" s="1"/>
      <c r="P48" s="8">
        <f t="shared" ref="P48:U48" si="141">IF(ISBLANK(B48),"---", B48-$B$9)</f>
        <v>0.29975</v>
      </c>
      <c r="Q48" s="8">
        <f t="shared" si="141"/>
        <v>0.24175</v>
      </c>
      <c r="R48" s="8">
        <f t="shared" si="141"/>
        <v>0.24075</v>
      </c>
      <c r="S48" s="8">
        <f t="shared" si="141"/>
        <v>0.21175</v>
      </c>
      <c r="T48" s="8" t="str">
        <f t="shared" si="141"/>
        <v>---</v>
      </c>
      <c r="U48" s="8" t="str">
        <f t="shared" si="141"/>
        <v>---</v>
      </c>
      <c r="V48" s="1"/>
      <c r="W48" s="8">
        <f t="shared" ref="W48:AB48" si="142">IF(ISBLANK(I48),"---",I48-$I$9)</f>
        <v>2</v>
      </c>
      <c r="X48" s="8">
        <f t="shared" si="142"/>
        <v>6</v>
      </c>
      <c r="Y48" s="8">
        <f t="shared" si="142"/>
        <v>6</v>
      </c>
      <c r="Z48" s="8">
        <f t="shared" si="142"/>
        <v>6</v>
      </c>
      <c r="AA48" s="8" t="str">
        <f t="shared" si="142"/>
        <v>---</v>
      </c>
      <c r="AB48" s="8" t="str">
        <f t="shared" si="142"/>
        <v>---</v>
      </c>
      <c r="AC48" s="1"/>
      <c r="AD48" s="18">
        <f t="shared" ref="AD48:AI48" si="143">IF(AND(ISNUMBER(W48),ISNUMBER(P48)),(W48*$B$3)/(P48*$B$2),"---")</f>
        <v>0.0001566280651</v>
      </c>
      <c r="AE48" s="18">
        <f t="shared" si="143"/>
        <v>0.0005826175285</v>
      </c>
      <c r="AF48" s="18">
        <f t="shared" si="143"/>
        <v>0.000585037539</v>
      </c>
      <c r="AG48" s="18">
        <f t="shared" si="143"/>
        <v>0.0006651607439</v>
      </c>
      <c r="AH48" s="18" t="str">
        <f t="shared" si="143"/>
        <v>---</v>
      </c>
      <c r="AI48" s="18" t="str">
        <f t="shared" si="143"/>
        <v>---</v>
      </c>
      <c r="AJ48" s="1"/>
      <c r="AK48" s="18">
        <f t="shared" si="144"/>
        <v>0.0004973609691</v>
      </c>
      <c r="AL48" s="18">
        <f t="shared" si="145"/>
        <v>0.0002303703816</v>
      </c>
      <c r="AM48" s="18">
        <f t="shared" si="146"/>
        <v>0.000434101082</v>
      </c>
      <c r="AN48" s="20">
        <f t="shared" si="147"/>
        <v>1.978580918</v>
      </c>
      <c r="AP48" s="18">
        <f t="shared" ref="AP48:AU48" si="148">IF(ISNUMBER(AD48),LN(AD48),"---")</f>
        <v>-8.761636575</v>
      </c>
      <c r="AQ48" s="18">
        <f t="shared" si="148"/>
        <v>-7.447979627</v>
      </c>
      <c r="AR48" s="18">
        <f t="shared" si="148"/>
        <v>-7.443834544</v>
      </c>
      <c r="AS48" s="18">
        <f t="shared" si="148"/>
        <v>-7.315481826</v>
      </c>
      <c r="AT48" s="18" t="str">
        <f t="shared" si="148"/>
        <v>---</v>
      </c>
      <c r="AU48" s="18" t="str">
        <f t="shared" si="148"/>
        <v>---</v>
      </c>
    </row>
    <row r="49" ht="13.5" customHeight="1">
      <c r="A49" s="1" t="s">
        <v>151</v>
      </c>
      <c r="B49" s="15">
        <f>'Raw Plate Reader Measurements'!$N$27</f>
        <v>0.29</v>
      </c>
      <c r="C49" s="15">
        <f>'Raw Plate Reader Measurements'!$N$28</f>
        <v>0.278</v>
      </c>
      <c r="D49" s="15">
        <f>'Raw Plate Reader Measurements'!$N$29</f>
        <v>0.224</v>
      </c>
      <c r="E49" s="15">
        <f>'Raw Plate Reader Measurements'!$N$30</f>
        <v>0.236</v>
      </c>
      <c r="F49" s="16"/>
      <c r="G49" s="16"/>
      <c r="H49" s="1"/>
      <c r="I49" s="15">
        <f>'Raw Plate Reader Measurements'!$C$27</f>
        <v>344</v>
      </c>
      <c r="J49" s="15">
        <f>'Raw Plate Reader Measurements'!$C$28</f>
        <v>331</v>
      </c>
      <c r="K49" s="15">
        <f>'Raw Plate Reader Measurements'!$C$29</f>
        <v>296</v>
      </c>
      <c r="L49" s="15">
        <f>'Raw Plate Reader Measurements'!$C$30</f>
        <v>286</v>
      </c>
      <c r="M49" s="16"/>
      <c r="N49" s="16"/>
      <c r="O49" s="1"/>
      <c r="P49" s="8">
        <f t="shared" ref="P49:U49" si="149">IF(ISBLANK(B49),"---", B49-$B$9)</f>
        <v>0.25575</v>
      </c>
      <c r="Q49" s="8">
        <f t="shared" si="149"/>
        <v>0.24375</v>
      </c>
      <c r="R49" s="8">
        <f t="shared" si="149"/>
        <v>0.18975</v>
      </c>
      <c r="S49" s="8">
        <f t="shared" si="149"/>
        <v>0.20175</v>
      </c>
      <c r="T49" s="8" t="str">
        <f t="shared" si="149"/>
        <v>---</v>
      </c>
      <c r="U49" s="8" t="str">
        <f t="shared" si="149"/>
        <v>---</v>
      </c>
      <c r="V49" s="1"/>
      <c r="W49" s="8">
        <f t="shared" ref="W49:AB49" si="150">IF(ISBLANK(I49),"---",I49-$I$9)</f>
        <v>294</v>
      </c>
      <c r="X49" s="8">
        <f t="shared" si="150"/>
        <v>281</v>
      </c>
      <c r="Y49" s="8">
        <f t="shared" si="150"/>
        <v>246</v>
      </c>
      <c r="Z49" s="8">
        <f t="shared" si="150"/>
        <v>236</v>
      </c>
      <c r="AA49" s="8" t="str">
        <f t="shared" si="150"/>
        <v>---</v>
      </c>
      <c r="AB49" s="8" t="str">
        <f t="shared" si="150"/>
        <v>---</v>
      </c>
      <c r="AC49" s="10"/>
      <c r="AD49" s="18">
        <f t="shared" ref="AD49:AI49" si="151">IF(AND(ISNUMBER(W49),ISNUMBER(P49)),(W49*$B$3)/(P49*$B$2),"---")</f>
        <v>0.02698549986</v>
      </c>
      <c r="AE49" s="18">
        <f t="shared" si="151"/>
        <v>0.02706203644</v>
      </c>
      <c r="AF49" s="18">
        <f t="shared" si="151"/>
        <v>0.03043351403</v>
      </c>
      <c r="AG49" s="18">
        <f t="shared" si="151"/>
        <v>0.0274597917</v>
      </c>
      <c r="AH49" s="18" t="str">
        <f t="shared" si="151"/>
        <v>---</v>
      </c>
      <c r="AI49" s="18" t="str">
        <f t="shared" si="151"/>
        <v>---</v>
      </c>
      <c r="AJ49" s="10"/>
      <c r="AK49" s="18">
        <f t="shared" si="144"/>
        <v>0.02798521051</v>
      </c>
      <c r="AL49" s="18">
        <f t="shared" si="145"/>
        <v>0.00164539021</v>
      </c>
      <c r="AM49" s="18">
        <f t="shared" si="146"/>
        <v>0.02795020969</v>
      </c>
      <c r="AN49" s="20">
        <f t="shared" si="147"/>
        <v>1.058928622</v>
      </c>
      <c r="AP49" s="18">
        <f t="shared" ref="AP49:AU49" si="152">IF(ISNUMBER(AD49),LN(AD49),"---")</f>
        <v>-3.6124556</v>
      </c>
      <c r="AQ49" s="18">
        <f t="shared" si="152"/>
        <v>-3.609623403</v>
      </c>
      <c r="AR49" s="18">
        <f t="shared" si="152"/>
        <v>-3.492210842</v>
      </c>
      <c r="AS49" s="18">
        <f t="shared" si="152"/>
        <v>-3.595032464</v>
      </c>
      <c r="AT49" s="18" t="str">
        <f t="shared" si="152"/>
        <v>---</v>
      </c>
      <c r="AU49" s="18" t="str">
        <f t="shared" si="152"/>
        <v>---</v>
      </c>
    </row>
    <row r="50" ht="13.5" customHeight="1">
      <c r="A50" s="1" t="s">
        <v>152</v>
      </c>
      <c r="B50" s="15">
        <f>'Raw Plate Reader Measurements'!$N$31</f>
        <v>0.287</v>
      </c>
      <c r="C50" s="15">
        <f>'Raw Plate Reader Measurements'!$N$32</f>
        <v>0.292</v>
      </c>
      <c r="D50" s="15">
        <f>'Raw Plate Reader Measurements'!$N$33</f>
        <v>0.252</v>
      </c>
      <c r="E50" s="15">
        <f>'Raw Plate Reader Measurements'!$N$34</f>
        <v>0.227</v>
      </c>
      <c r="F50" s="16"/>
      <c r="G50" s="16"/>
      <c r="H50" s="1"/>
      <c r="I50" s="15">
        <f>'Raw Plate Reader Measurements'!$C$31</f>
        <v>350</v>
      </c>
      <c r="J50" s="15">
        <f>'Raw Plate Reader Measurements'!$C$32</f>
        <v>340</v>
      </c>
      <c r="K50" s="15">
        <f>'Raw Plate Reader Measurements'!$C$33</f>
        <v>298</v>
      </c>
      <c r="L50" s="15">
        <f>'Raw Plate Reader Measurements'!$C$34</f>
        <v>288</v>
      </c>
      <c r="M50" s="16"/>
      <c r="N50" s="16"/>
      <c r="O50" s="1"/>
      <c r="P50" s="8">
        <f t="shared" ref="P50:U50" si="153">IF(ISBLANK(B50),"---", B50-$B$9)</f>
        <v>0.25275</v>
      </c>
      <c r="Q50" s="8">
        <f t="shared" si="153"/>
        <v>0.25775</v>
      </c>
      <c r="R50" s="8">
        <f t="shared" si="153"/>
        <v>0.21775</v>
      </c>
      <c r="S50" s="8">
        <f t="shared" si="153"/>
        <v>0.19275</v>
      </c>
      <c r="T50" s="8" t="str">
        <f t="shared" si="153"/>
        <v>---</v>
      </c>
      <c r="U50" s="8" t="str">
        <f t="shared" si="153"/>
        <v>---</v>
      </c>
      <c r="V50" s="1"/>
      <c r="W50" s="8">
        <f t="shared" ref="W50:AB50" si="154">IF(ISBLANK(I50),"---",I50-$I$9)</f>
        <v>300</v>
      </c>
      <c r="X50" s="8">
        <f t="shared" si="154"/>
        <v>290</v>
      </c>
      <c r="Y50" s="8">
        <f t="shared" si="154"/>
        <v>248</v>
      </c>
      <c r="Z50" s="8">
        <f t="shared" si="154"/>
        <v>238</v>
      </c>
      <c r="AA50" s="8" t="str">
        <f t="shared" si="154"/>
        <v>---</v>
      </c>
      <c r="AB50" s="8" t="str">
        <f t="shared" si="154"/>
        <v>---</v>
      </c>
      <c r="AC50" s="10"/>
      <c r="AD50" s="18">
        <f t="shared" ref="AD50:AI50" si="155">IF(AND(ISNUMBER(W50),ISNUMBER(P50)),(W50*$B$3)/(P50*$B$2),"---")</f>
        <v>0.0278630638</v>
      </c>
      <c r="AE50" s="18">
        <f t="shared" si="155"/>
        <v>0.02641180626</v>
      </c>
      <c r="AF50" s="18">
        <f t="shared" si="155"/>
        <v>0.02673574535</v>
      </c>
      <c r="AG50" s="18">
        <f t="shared" si="155"/>
        <v>0.0289855369</v>
      </c>
      <c r="AH50" s="18" t="str">
        <f t="shared" si="155"/>
        <v>---</v>
      </c>
      <c r="AI50" s="18" t="str">
        <f t="shared" si="155"/>
        <v>---</v>
      </c>
      <c r="AJ50" s="10"/>
      <c r="AK50" s="18">
        <f t="shared" si="144"/>
        <v>0.02749903808</v>
      </c>
      <c r="AL50" s="18">
        <f t="shared" si="145"/>
        <v>0.001170025968</v>
      </c>
      <c r="AM50" s="18">
        <f t="shared" si="146"/>
        <v>0.02748053316</v>
      </c>
      <c r="AN50" s="20">
        <f t="shared" si="147"/>
        <v>1.043185058</v>
      </c>
      <c r="AP50" s="18">
        <f t="shared" ref="AP50:AU50" si="156">IF(ISNUMBER(AD50),LN(AD50),"---")</f>
        <v>-3.580453345</v>
      </c>
      <c r="AQ50" s="18">
        <f t="shared" si="156"/>
        <v>-3.633944162</v>
      </c>
      <c r="AR50" s="18">
        <f t="shared" si="156"/>
        <v>-3.621753832</v>
      </c>
      <c r="AS50" s="18">
        <f t="shared" si="156"/>
        <v>-3.540958301</v>
      </c>
      <c r="AT50" s="18" t="str">
        <f t="shared" si="156"/>
        <v>---</v>
      </c>
      <c r="AU50" s="18" t="str">
        <f t="shared" si="156"/>
        <v>---</v>
      </c>
    </row>
    <row r="51" ht="13.5" customHeight="1">
      <c r="A51" s="1" t="s">
        <v>153</v>
      </c>
      <c r="B51" s="15">
        <f>'Raw Plate Reader Measurements'!$O$27</f>
        <v>0.057</v>
      </c>
      <c r="C51" s="15">
        <f>'Raw Plate Reader Measurements'!$O$28</f>
        <v>0.056</v>
      </c>
      <c r="D51" s="15">
        <f>'Raw Plate Reader Measurements'!$O$29</f>
        <v>0.057</v>
      </c>
      <c r="E51" s="15">
        <f>'Raw Plate Reader Measurements'!$O$30</f>
        <v>0.05</v>
      </c>
      <c r="F51" s="16"/>
      <c r="G51" s="16"/>
      <c r="H51" s="1"/>
      <c r="I51" s="15">
        <f>'Raw Plate Reader Measurements'!$D$27</f>
        <v>255</v>
      </c>
      <c r="J51" s="15">
        <f>'Raw Plate Reader Measurements'!$D$28</f>
        <v>259</v>
      </c>
      <c r="K51" s="15">
        <f>'Raw Plate Reader Measurements'!$D$29</f>
        <v>238</v>
      </c>
      <c r="L51" s="15">
        <f>'Raw Plate Reader Measurements'!$D$30</f>
        <v>218</v>
      </c>
      <c r="M51" s="16"/>
      <c r="N51" s="16"/>
      <c r="O51" s="1"/>
      <c r="P51" s="8">
        <f t="shared" ref="P51:U51" si="157">IF(ISBLANK(B51),"---", B51-$B$9)</f>
        <v>0.02275</v>
      </c>
      <c r="Q51" s="8">
        <f t="shared" si="157"/>
        <v>0.02175</v>
      </c>
      <c r="R51" s="8">
        <f t="shared" si="157"/>
        <v>0.02275</v>
      </c>
      <c r="S51" s="8">
        <f t="shared" si="157"/>
        <v>0.01575</v>
      </c>
      <c r="T51" s="8" t="str">
        <f t="shared" si="157"/>
        <v>---</v>
      </c>
      <c r="U51" s="8" t="str">
        <f t="shared" si="157"/>
        <v>---</v>
      </c>
      <c r="V51" s="1"/>
      <c r="W51" s="8">
        <f t="shared" ref="W51:AB51" si="158">IF(ISBLANK(I51),"---",I51-$I$9)</f>
        <v>205</v>
      </c>
      <c r="X51" s="8">
        <f t="shared" si="158"/>
        <v>209</v>
      </c>
      <c r="Y51" s="8">
        <f t="shared" si="158"/>
        <v>188</v>
      </c>
      <c r="Z51" s="8">
        <f t="shared" si="158"/>
        <v>168</v>
      </c>
      <c r="AA51" s="8" t="str">
        <f t="shared" si="158"/>
        <v>---</v>
      </c>
      <c r="AB51" s="8" t="str">
        <f t="shared" si="158"/>
        <v>---</v>
      </c>
      <c r="AC51" s="1"/>
      <c r="AD51" s="18">
        <f t="shared" ref="AD51:AI51" si="159">IF(AND(ISNUMBER(W51),ISNUMBER(P51)),(W51*$B$3)/(P51*$B$2),"---")</f>
        <v>0.2115296443</v>
      </c>
      <c r="AE51" s="18">
        <f t="shared" si="159"/>
        <v>0.2255723187</v>
      </c>
      <c r="AF51" s="18">
        <f t="shared" si="159"/>
        <v>0.1939881616</v>
      </c>
      <c r="AG51" s="18">
        <f t="shared" si="159"/>
        <v>0.2503960667</v>
      </c>
      <c r="AH51" s="18" t="str">
        <f t="shared" si="159"/>
        <v>---</v>
      </c>
      <c r="AI51" s="18" t="str">
        <f t="shared" si="159"/>
        <v>---</v>
      </c>
      <c r="AJ51" s="1"/>
      <c r="AK51" s="18">
        <f t="shared" si="144"/>
        <v>0.2203715478</v>
      </c>
      <c r="AL51" s="18">
        <f t="shared" si="145"/>
        <v>0.02382423193</v>
      </c>
      <c r="AM51" s="18">
        <f t="shared" si="146"/>
        <v>0.2194143073</v>
      </c>
      <c r="AN51" s="20">
        <f t="shared" si="147"/>
        <v>1.113580457</v>
      </c>
      <c r="AP51" s="18">
        <f t="shared" ref="AP51:AU51" si="160">IF(ISNUMBER(AD51),LN(AD51),"---")</f>
        <v>-1.553390128</v>
      </c>
      <c r="AQ51" s="18">
        <f t="shared" si="160"/>
        <v>-1.489114468</v>
      </c>
      <c r="AR51" s="18">
        <f t="shared" si="160"/>
        <v>-1.639958145</v>
      </c>
      <c r="AS51" s="18">
        <f t="shared" si="160"/>
        <v>-1.384711348</v>
      </c>
      <c r="AT51" s="18" t="str">
        <f t="shared" si="160"/>
        <v>---</v>
      </c>
      <c r="AU51" s="18" t="str">
        <f t="shared" si="160"/>
        <v>---</v>
      </c>
    </row>
    <row r="52" ht="13.5" customHeight="1">
      <c r="A52" s="1" t="s">
        <v>154</v>
      </c>
      <c r="B52" s="15">
        <f>'Raw Plate Reader Measurements'!$O$31</f>
        <v>0.053</v>
      </c>
      <c r="C52" s="15">
        <f>'Raw Plate Reader Measurements'!$O$32</f>
        <v>0.054</v>
      </c>
      <c r="D52" s="15">
        <f>'Raw Plate Reader Measurements'!$O$33</f>
        <v>0.049</v>
      </c>
      <c r="E52" s="15">
        <f>'Raw Plate Reader Measurements'!$O$34</f>
        <v>0.049</v>
      </c>
      <c r="F52" s="16"/>
      <c r="G52" s="16"/>
      <c r="H52" s="1"/>
      <c r="I52" s="15">
        <f>'Raw Plate Reader Measurements'!$D$31</f>
        <v>232</v>
      </c>
      <c r="J52" s="15">
        <f>'Raw Plate Reader Measurements'!$D$32</f>
        <v>229</v>
      </c>
      <c r="K52" s="15">
        <f>'Raw Plate Reader Measurements'!$D$33</f>
        <v>194</v>
      </c>
      <c r="L52" s="15">
        <f>'Raw Plate Reader Measurements'!$D$34</f>
        <v>195</v>
      </c>
      <c r="M52" s="16"/>
      <c r="N52" s="16"/>
      <c r="O52" s="1"/>
      <c r="P52" s="8">
        <f t="shared" ref="P52:U52" si="161">IF(ISBLANK(B52),"---", B52-$B$9)</f>
        <v>0.01875</v>
      </c>
      <c r="Q52" s="8">
        <f t="shared" si="161"/>
        <v>0.01975</v>
      </c>
      <c r="R52" s="8">
        <f t="shared" si="161"/>
        <v>0.01475</v>
      </c>
      <c r="S52" s="8">
        <f t="shared" si="161"/>
        <v>0.01475</v>
      </c>
      <c r="T52" s="8" t="str">
        <f t="shared" si="161"/>
        <v>---</v>
      </c>
      <c r="U52" s="8" t="str">
        <f t="shared" si="161"/>
        <v>---</v>
      </c>
      <c r="V52" s="1"/>
      <c r="W52" s="8">
        <f t="shared" ref="W52:AB52" si="162">IF(ISBLANK(I52),"---",I52-$I$9)</f>
        <v>182</v>
      </c>
      <c r="X52" s="8">
        <f t="shared" si="162"/>
        <v>179</v>
      </c>
      <c r="Y52" s="8">
        <f t="shared" si="162"/>
        <v>144</v>
      </c>
      <c r="Z52" s="8">
        <f t="shared" si="162"/>
        <v>145</v>
      </c>
      <c r="AA52" s="8" t="str">
        <f t="shared" si="162"/>
        <v>---</v>
      </c>
      <c r="AB52" s="8" t="str">
        <f t="shared" si="162"/>
        <v>---</v>
      </c>
      <c r="AC52" s="1"/>
      <c r="AD52" s="18">
        <f t="shared" ref="AD52:AI52" si="163">IF(AND(ISNUMBER(W52),ISNUMBER(P52)),(W52*$B$3)/(P52*$B$2),"---")</f>
        <v>0.2278604207</v>
      </c>
      <c r="AE52" s="18">
        <f t="shared" si="163"/>
        <v>0.2127574174</v>
      </c>
      <c r="AF52" s="18">
        <f t="shared" si="163"/>
        <v>0.229176061</v>
      </c>
      <c r="AG52" s="18">
        <f t="shared" si="163"/>
        <v>0.2307675615</v>
      </c>
      <c r="AH52" s="18" t="str">
        <f t="shared" si="163"/>
        <v>---</v>
      </c>
      <c r="AI52" s="18" t="str">
        <f t="shared" si="163"/>
        <v>---</v>
      </c>
      <c r="AJ52" s="1"/>
      <c r="AK52" s="18">
        <f t="shared" si="144"/>
        <v>0.2251403652</v>
      </c>
      <c r="AL52" s="18">
        <f t="shared" si="145"/>
        <v>0.008340429168</v>
      </c>
      <c r="AM52" s="18">
        <f t="shared" si="146"/>
        <v>0.2250217014</v>
      </c>
      <c r="AN52" s="20">
        <f t="shared" si="147"/>
        <v>1.038441033</v>
      </c>
      <c r="AP52" s="18">
        <f t="shared" ref="AP52:AU52" si="164">IF(ISNUMBER(AD52),LN(AD52),"---")</f>
        <v>-1.479022027</v>
      </c>
      <c r="AQ52" s="18">
        <f t="shared" si="164"/>
        <v>-1.547602648</v>
      </c>
      <c r="AR52" s="18">
        <f t="shared" si="164"/>
        <v>-1.473264745</v>
      </c>
      <c r="AS52" s="18">
        <f t="shared" si="164"/>
        <v>-1.466344302</v>
      </c>
      <c r="AT52" s="18" t="str">
        <f t="shared" si="164"/>
        <v>---</v>
      </c>
      <c r="AU52" s="18" t="str">
        <f t="shared" si="164"/>
        <v>---</v>
      </c>
    </row>
    <row r="53" ht="13.5" customHeight="1">
      <c r="A53" s="1" t="s">
        <v>155</v>
      </c>
      <c r="B53" s="15">
        <f>'Raw Plate Reader Measurements'!$P$27</f>
        <v>0.295</v>
      </c>
      <c r="C53" s="15">
        <f>'Raw Plate Reader Measurements'!$P$28</f>
        <v>0.311</v>
      </c>
      <c r="D53" s="15">
        <f>'Raw Plate Reader Measurements'!$P$29</f>
        <v>0.293</v>
      </c>
      <c r="E53" s="15">
        <f>'Raw Plate Reader Measurements'!$P$30</f>
        <v>0.3</v>
      </c>
      <c r="F53" s="16"/>
      <c r="G53" s="16"/>
      <c r="H53" s="1"/>
      <c r="I53" s="15">
        <f>'Raw Plate Reader Measurements'!$E$27</f>
        <v>373</v>
      </c>
      <c r="J53" s="15">
        <f>'Raw Plate Reader Measurements'!$E$28</f>
        <v>387</v>
      </c>
      <c r="K53" s="15">
        <f>'Raw Plate Reader Measurements'!$E$29</f>
        <v>359</v>
      </c>
      <c r="L53" s="15">
        <f>'Raw Plate Reader Measurements'!$E$30</f>
        <v>366</v>
      </c>
      <c r="M53" s="16"/>
      <c r="N53" s="16"/>
      <c r="O53" s="1"/>
      <c r="P53" s="8">
        <f t="shared" ref="P53:U53" si="165">IF(ISBLANK(B53),"---", B53-$B$9)</f>
        <v>0.26075</v>
      </c>
      <c r="Q53" s="8">
        <f t="shared" si="165"/>
        <v>0.27675</v>
      </c>
      <c r="R53" s="8">
        <f t="shared" si="165"/>
        <v>0.25875</v>
      </c>
      <c r="S53" s="8">
        <f t="shared" si="165"/>
        <v>0.26575</v>
      </c>
      <c r="T53" s="8" t="str">
        <f t="shared" si="165"/>
        <v>---</v>
      </c>
      <c r="U53" s="8" t="str">
        <f t="shared" si="165"/>
        <v>---</v>
      </c>
      <c r="V53" s="1"/>
      <c r="W53" s="8">
        <f t="shared" ref="W53:AB53" si="166">IF(ISBLANK(I53),"---",I53-$I$9)</f>
        <v>323</v>
      </c>
      <c r="X53" s="8">
        <f t="shared" si="166"/>
        <v>337</v>
      </c>
      <c r="Y53" s="8">
        <f t="shared" si="166"/>
        <v>309</v>
      </c>
      <c r="Z53" s="8">
        <f t="shared" si="166"/>
        <v>316</v>
      </c>
      <c r="AA53" s="8" t="str">
        <f t="shared" si="166"/>
        <v>---</v>
      </c>
      <c r="AB53" s="8" t="str">
        <f t="shared" si="166"/>
        <v>---</v>
      </c>
      <c r="AC53" s="1"/>
      <c r="AD53" s="18">
        <f t="shared" ref="AD53:AI53" si="167">IF(AND(ISNUMBER(W53),ISNUMBER(P53)),(W53*$B$3)/(P53*$B$2),"---")</f>
        <v>0.02907883373</v>
      </c>
      <c r="AE53" s="18">
        <f t="shared" si="167"/>
        <v>0.02858518783</v>
      </c>
      <c r="AF53" s="18">
        <f t="shared" si="167"/>
        <v>0.02803347268</v>
      </c>
      <c r="AG53" s="18">
        <f t="shared" si="167"/>
        <v>0.02791339031</v>
      </c>
      <c r="AH53" s="18" t="str">
        <f t="shared" si="167"/>
        <v>---</v>
      </c>
      <c r="AI53" s="18" t="str">
        <f t="shared" si="167"/>
        <v>---</v>
      </c>
      <c r="AJ53" s="1"/>
      <c r="AK53" s="18">
        <f t="shared" si="144"/>
        <v>0.02840272114</v>
      </c>
      <c r="AL53" s="18">
        <f t="shared" si="145"/>
        <v>0.0005373426606</v>
      </c>
      <c r="AM53" s="18">
        <f t="shared" si="146"/>
        <v>0.02839892369</v>
      </c>
      <c r="AN53" s="20">
        <f t="shared" si="147"/>
        <v>1.019043806</v>
      </c>
      <c r="AP53" s="18">
        <f t="shared" ref="AP53:AU53" si="168">IF(ISNUMBER(AD53),LN(AD53),"---")</f>
        <v>-3.537744733</v>
      </c>
      <c r="AQ53" s="18">
        <f t="shared" si="168"/>
        <v>-3.554866603</v>
      </c>
      <c r="AR53" s="18">
        <f t="shared" si="168"/>
        <v>-3.57435603</v>
      </c>
      <c r="AS53" s="18">
        <f t="shared" si="168"/>
        <v>-3.578648766</v>
      </c>
      <c r="AT53" s="18" t="str">
        <f t="shared" si="168"/>
        <v>---</v>
      </c>
      <c r="AU53" s="18" t="str">
        <f t="shared" si="168"/>
        <v>---</v>
      </c>
    </row>
    <row r="54" ht="13.5" customHeight="1">
      <c r="A54" s="1" t="s">
        <v>156</v>
      </c>
      <c r="B54" s="15">
        <f>'Raw Plate Reader Measurements'!$P$31</f>
        <v>0.312</v>
      </c>
      <c r="C54" s="15">
        <f>'Raw Plate Reader Measurements'!$P$32</f>
        <v>0.295</v>
      </c>
      <c r="D54" s="15">
        <f>'Raw Plate Reader Measurements'!$P$33</f>
        <v>0.276</v>
      </c>
      <c r="E54" s="15">
        <f>'Raw Plate Reader Measurements'!$P$34</f>
        <v>0.304</v>
      </c>
      <c r="F54" s="16"/>
      <c r="G54" s="16"/>
      <c r="H54" s="1"/>
      <c r="I54" s="15">
        <f>'Raw Plate Reader Measurements'!$E$31</f>
        <v>374</v>
      </c>
      <c r="J54" s="15">
        <f>'Raw Plate Reader Measurements'!$E$32</f>
        <v>360</v>
      </c>
      <c r="K54" s="15">
        <f>'Raw Plate Reader Measurements'!$E$33</f>
        <v>366</v>
      </c>
      <c r="L54" s="15">
        <f>'Raw Plate Reader Measurements'!$E$34</f>
        <v>368</v>
      </c>
      <c r="M54" s="16"/>
      <c r="N54" s="16"/>
      <c r="O54" s="1"/>
      <c r="P54" s="8">
        <f t="shared" ref="P54:U54" si="169">IF(ISBLANK(B54),"---", B54-$B$9)</f>
        <v>0.27775</v>
      </c>
      <c r="Q54" s="8">
        <f t="shared" si="169"/>
        <v>0.26075</v>
      </c>
      <c r="R54" s="8">
        <f t="shared" si="169"/>
        <v>0.24175</v>
      </c>
      <c r="S54" s="8">
        <f t="shared" si="169"/>
        <v>0.26975</v>
      </c>
      <c r="T54" s="8" t="str">
        <f t="shared" si="169"/>
        <v>---</v>
      </c>
      <c r="U54" s="8" t="str">
        <f t="shared" si="169"/>
        <v>---</v>
      </c>
      <c r="V54" s="1"/>
      <c r="W54" s="8">
        <f t="shared" ref="W54:AB54" si="170">IF(ISBLANK(I54),"---",I54-$I$9)</f>
        <v>324</v>
      </c>
      <c r="X54" s="8">
        <f t="shared" si="170"/>
        <v>310</v>
      </c>
      <c r="Y54" s="8">
        <f t="shared" si="170"/>
        <v>316</v>
      </c>
      <c r="Z54" s="8">
        <f t="shared" si="170"/>
        <v>318</v>
      </c>
      <c r="AA54" s="8" t="str">
        <f t="shared" si="170"/>
        <v>---</v>
      </c>
      <c r="AB54" s="8" t="str">
        <f t="shared" si="170"/>
        <v>---</v>
      </c>
      <c r="AC54" s="1"/>
      <c r="AD54" s="18">
        <f t="shared" ref="AD54:AI54" si="171">IF(AND(ISNUMBER(W54),ISNUMBER(P54)),(W54*$B$3)/(P54*$B$2),"---")</f>
        <v>0.02738354825</v>
      </c>
      <c r="AE54" s="18">
        <f t="shared" si="171"/>
        <v>0.02790847819</v>
      </c>
      <c r="AF54" s="18">
        <f t="shared" si="171"/>
        <v>0.03068452317</v>
      </c>
      <c r="AG54" s="18">
        <f t="shared" si="171"/>
        <v>0.02767352266</v>
      </c>
      <c r="AH54" s="18" t="str">
        <f t="shared" si="171"/>
        <v>---</v>
      </c>
      <c r="AI54" s="18" t="str">
        <f t="shared" si="171"/>
        <v>---</v>
      </c>
      <c r="AJ54" s="1"/>
      <c r="AK54" s="18">
        <f t="shared" si="144"/>
        <v>0.02841251807</v>
      </c>
      <c r="AL54" s="18">
        <f t="shared" si="145"/>
        <v>0.001529810061</v>
      </c>
      <c r="AM54" s="18">
        <f t="shared" si="146"/>
        <v>0.02838261626</v>
      </c>
      <c r="AN54" s="20">
        <f t="shared" si="147"/>
        <v>1.053970795</v>
      </c>
      <c r="AP54" s="18">
        <f t="shared" ref="AP54:AU54" si="172">IF(ISNUMBER(AD54),LN(AD54),"---")</f>
        <v>-3.597812875</v>
      </c>
      <c r="AQ54" s="18">
        <f t="shared" si="172"/>
        <v>-3.578824759</v>
      </c>
      <c r="AR54" s="18">
        <f t="shared" si="172"/>
        <v>-3.483996883</v>
      </c>
      <c r="AS54" s="18">
        <f t="shared" si="172"/>
        <v>-3.587279183</v>
      </c>
      <c r="AT54" s="18" t="str">
        <f t="shared" si="172"/>
        <v>---</v>
      </c>
      <c r="AU54" s="18" t="str">
        <f t="shared" si="172"/>
        <v>---</v>
      </c>
    </row>
    <row r="55" ht="13.5" customHeight="1">
      <c r="A55" s="1" t="s">
        <v>157</v>
      </c>
      <c r="B55" s="15">
        <f>'Raw Plate Reader Measurements'!$Q$27</f>
        <v>0.35</v>
      </c>
      <c r="C55" s="15">
        <f>'Raw Plate Reader Measurements'!$Q$28</f>
        <v>0.358</v>
      </c>
      <c r="D55" s="15">
        <f>'Raw Plate Reader Measurements'!$Q$29</f>
        <v>0.349</v>
      </c>
      <c r="E55" s="15">
        <f>'Raw Plate Reader Measurements'!$Q$30</f>
        <v>0.354</v>
      </c>
      <c r="F55" s="16"/>
      <c r="G55" s="16"/>
      <c r="H55" s="1"/>
      <c r="I55" s="15">
        <f>'Raw Plate Reader Measurements'!$F$27</f>
        <v>60</v>
      </c>
      <c r="J55" s="15">
        <f>'Raw Plate Reader Measurements'!$F$28</f>
        <v>60</v>
      </c>
      <c r="K55" s="15">
        <f>'Raw Plate Reader Measurements'!$F$29</f>
        <v>58</v>
      </c>
      <c r="L55" s="15">
        <f>'Raw Plate Reader Measurements'!$F$30</f>
        <v>58</v>
      </c>
      <c r="M55" s="16"/>
      <c r="N55" s="16"/>
      <c r="O55" s="1"/>
      <c r="P55" s="8">
        <f t="shared" ref="P55:U55" si="173">IF(ISBLANK(B55),"---", B55-$B$9)</f>
        <v>0.31575</v>
      </c>
      <c r="Q55" s="8">
        <f t="shared" si="173"/>
        <v>0.32375</v>
      </c>
      <c r="R55" s="8">
        <f t="shared" si="173"/>
        <v>0.31475</v>
      </c>
      <c r="S55" s="8">
        <f t="shared" si="173"/>
        <v>0.31975</v>
      </c>
      <c r="T55" s="8" t="str">
        <f t="shared" si="173"/>
        <v>---</v>
      </c>
      <c r="U55" s="8" t="str">
        <f t="shared" si="173"/>
        <v>---</v>
      </c>
      <c r="V55" s="1"/>
      <c r="W55" s="8">
        <f t="shared" ref="W55:AB55" si="174">IF(ISBLANK(I55),"---",I55-$I$9)</f>
        <v>10</v>
      </c>
      <c r="X55" s="8">
        <f t="shared" si="174"/>
        <v>10</v>
      </c>
      <c r="Y55" s="8">
        <f t="shared" si="174"/>
        <v>8</v>
      </c>
      <c r="Z55" s="8">
        <f t="shared" si="174"/>
        <v>8</v>
      </c>
      <c r="AA55" s="8" t="str">
        <f t="shared" si="174"/>
        <v>---</v>
      </c>
      <c r="AB55" s="8" t="str">
        <f t="shared" si="174"/>
        <v>---</v>
      </c>
      <c r="AC55" s="1"/>
      <c r="AD55" s="18">
        <f t="shared" ref="AD55:AI55" si="175">IF(AND(ISNUMBER(W55),ISNUMBER(P55)),(W55*$B$3)/(P55*$B$2),"---")</f>
        <v>0.000743456255</v>
      </c>
      <c r="AE55" s="18">
        <f t="shared" si="175"/>
        <v>0.0007250851352</v>
      </c>
      <c r="AF55" s="18">
        <f t="shared" si="175"/>
        <v>0.0005966546466</v>
      </c>
      <c r="AG55" s="18">
        <f t="shared" si="175"/>
        <v>0.0005873246287</v>
      </c>
      <c r="AH55" s="18" t="str">
        <f t="shared" si="175"/>
        <v>---</v>
      </c>
      <c r="AI55" s="18" t="str">
        <f t="shared" si="175"/>
        <v>---</v>
      </c>
      <c r="AJ55" s="1"/>
      <c r="AK55" s="18">
        <f t="shared" si="144"/>
        <v>0.0006631301664</v>
      </c>
      <c r="AL55" s="18">
        <f t="shared" si="145"/>
        <v>0.00008257556732</v>
      </c>
      <c r="AM55" s="18">
        <f t="shared" si="146"/>
        <v>0.0006592671183</v>
      </c>
      <c r="AN55" s="20">
        <f t="shared" si="147"/>
        <v>1.133048932</v>
      </c>
      <c r="AP55" s="18">
        <f t="shared" ref="AP55:AU55" si="176">IF(ISNUMBER(AD55),LN(AD55),"---")</f>
        <v>-7.20420063</v>
      </c>
      <c r="AQ55" s="18">
        <f t="shared" si="176"/>
        <v>-7.229221482</v>
      </c>
      <c r="AR55" s="18">
        <f t="shared" si="176"/>
        <v>-7.424172093</v>
      </c>
      <c r="AS55" s="18">
        <f t="shared" si="176"/>
        <v>-7.439932861</v>
      </c>
      <c r="AT55" s="18" t="str">
        <f t="shared" si="176"/>
        <v>---</v>
      </c>
      <c r="AU55" s="18" t="str">
        <f t="shared" si="176"/>
        <v>---</v>
      </c>
    </row>
    <row r="56" ht="13.5" customHeight="1">
      <c r="A56" s="1" t="s">
        <v>158</v>
      </c>
      <c r="B56" s="15">
        <f>'Raw Plate Reader Measurements'!$Q$31</f>
        <v>0.354</v>
      </c>
      <c r="C56" s="15">
        <f>'Raw Plate Reader Measurements'!$Q$32</f>
        <v>0.319</v>
      </c>
      <c r="D56" s="15">
        <f>'Raw Plate Reader Measurements'!$Q$33</f>
        <v>0.288</v>
      </c>
      <c r="E56" s="15">
        <f>'Raw Plate Reader Measurements'!$Q$34</f>
        <v>0.35</v>
      </c>
      <c r="F56" s="16"/>
      <c r="G56" s="16"/>
      <c r="H56" s="1"/>
      <c r="I56" s="15">
        <f>'Raw Plate Reader Measurements'!$F$31</f>
        <v>56</v>
      </c>
      <c r="J56" s="15">
        <f>'Raw Plate Reader Measurements'!$F$32</f>
        <v>56</v>
      </c>
      <c r="K56" s="15">
        <f>'Raw Plate Reader Measurements'!$F$33</f>
        <v>57</v>
      </c>
      <c r="L56" s="15">
        <f>'Raw Plate Reader Measurements'!$F$34</f>
        <v>57</v>
      </c>
      <c r="M56" s="16"/>
      <c r="N56" s="16"/>
      <c r="O56" s="1"/>
      <c r="P56" s="8">
        <f t="shared" ref="P56:U56" si="177">IF(ISBLANK(B56),"---", B56-$B$9)</f>
        <v>0.31975</v>
      </c>
      <c r="Q56" s="8">
        <f t="shared" si="177"/>
        <v>0.28475</v>
      </c>
      <c r="R56" s="8">
        <f t="shared" si="177"/>
        <v>0.25375</v>
      </c>
      <c r="S56" s="8">
        <f t="shared" si="177"/>
        <v>0.31575</v>
      </c>
      <c r="T56" s="8" t="str">
        <f t="shared" si="177"/>
        <v>---</v>
      </c>
      <c r="U56" s="8" t="str">
        <f t="shared" si="177"/>
        <v>---</v>
      </c>
      <c r="V56" s="1"/>
      <c r="W56" s="8">
        <f t="shared" ref="W56:AB56" si="178">IF(ISBLANK(I56),"---",I56-$I$9)</f>
        <v>6</v>
      </c>
      <c r="X56" s="8">
        <f t="shared" si="178"/>
        <v>6</v>
      </c>
      <c r="Y56" s="8">
        <f t="shared" si="178"/>
        <v>7</v>
      </c>
      <c r="Z56" s="8">
        <f t="shared" si="178"/>
        <v>7</v>
      </c>
      <c r="AA56" s="8" t="str">
        <f t="shared" si="178"/>
        <v>---</v>
      </c>
      <c r="AB56" s="8" t="str">
        <f t="shared" si="178"/>
        <v>---</v>
      </c>
      <c r="AC56" s="1"/>
      <c r="AD56" s="18">
        <f t="shared" ref="AD56:AI56" si="179">IF(AND(ISNUMBER(W56),ISNUMBER(P56)),(W56*$B$3)/(P56*$B$2),"---")</f>
        <v>0.0004404934715</v>
      </c>
      <c r="AE56" s="18">
        <f t="shared" si="179"/>
        <v>0.000494636655</v>
      </c>
      <c r="AF56" s="18">
        <f t="shared" si="179"/>
        <v>0.0006475760345</v>
      </c>
      <c r="AG56" s="18">
        <f t="shared" si="179"/>
        <v>0.0005204193785</v>
      </c>
      <c r="AH56" s="18" t="str">
        <f t="shared" si="179"/>
        <v>---</v>
      </c>
      <c r="AI56" s="18" t="str">
        <f t="shared" si="179"/>
        <v>---</v>
      </c>
      <c r="AJ56" s="1"/>
      <c r="AK56" s="18">
        <f t="shared" si="144"/>
        <v>0.0005257813849</v>
      </c>
      <c r="AL56" s="18">
        <f t="shared" si="145"/>
        <v>0.00008776238786</v>
      </c>
      <c r="AM56" s="18">
        <f t="shared" si="146"/>
        <v>0.0005205560522</v>
      </c>
      <c r="AN56" s="20">
        <f t="shared" si="147"/>
        <v>1.175179408</v>
      </c>
      <c r="AP56" s="18">
        <f t="shared" ref="AP56:AU56" si="180">IF(ISNUMBER(AD56),LN(AD56),"---")</f>
        <v>-7.727614933</v>
      </c>
      <c r="AQ56" s="18">
        <f t="shared" si="180"/>
        <v>-7.611687095</v>
      </c>
      <c r="AR56" s="18">
        <f t="shared" si="180"/>
        <v>-7.342274343</v>
      </c>
      <c r="AS56" s="18">
        <f t="shared" si="180"/>
        <v>-7.560875574</v>
      </c>
      <c r="AT56" s="18" t="str">
        <f t="shared" si="180"/>
        <v>---</v>
      </c>
      <c r="AU56" s="18" t="str">
        <f t="shared" si="180"/>
        <v>---</v>
      </c>
    </row>
    <row r="57" ht="13.5" customHeight="1">
      <c r="A57" s="1" t="s">
        <v>159</v>
      </c>
      <c r="B57" s="15">
        <f>'Raw Plate Reader Measurements'!$R$27</f>
        <v>0.167</v>
      </c>
      <c r="C57" s="15">
        <f>'Raw Plate Reader Measurements'!$R$28</f>
        <v>0.155</v>
      </c>
      <c r="D57" s="15">
        <f>'Raw Plate Reader Measurements'!$R$29</f>
        <v>0.153</v>
      </c>
      <c r="E57" s="15">
        <f>'Raw Plate Reader Measurements'!$R$30</f>
        <v>0.152</v>
      </c>
      <c r="F57" s="16"/>
      <c r="G57" s="16"/>
      <c r="H57" s="1"/>
      <c r="I57" s="15">
        <f>'Raw Plate Reader Measurements'!$G$27</f>
        <v>295</v>
      </c>
      <c r="J57" s="15">
        <f>'Raw Plate Reader Measurements'!$G$28</f>
        <v>287</v>
      </c>
      <c r="K57" s="15">
        <f>'Raw Plate Reader Measurements'!$G$29</f>
        <v>274</v>
      </c>
      <c r="L57" s="15">
        <f>'Raw Plate Reader Measurements'!$G$30</f>
        <v>271</v>
      </c>
      <c r="M57" s="16"/>
      <c r="N57" s="16"/>
      <c r="O57" s="1"/>
      <c r="P57" s="8">
        <f t="shared" ref="P57:U57" si="181">IF(ISBLANK(B57),"---", B57-$B$9)</f>
        <v>0.13275</v>
      </c>
      <c r="Q57" s="8">
        <f t="shared" si="181"/>
        <v>0.12075</v>
      </c>
      <c r="R57" s="8">
        <f t="shared" si="181"/>
        <v>0.11875</v>
      </c>
      <c r="S57" s="8">
        <f t="shared" si="181"/>
        <v>0.11775</v>
      </c>
      <c r="T57" s="8" t="str">
        <f t="shared" si="181"/>
        <v>---</v>
      </c>
      <c r="U57" s="8" t="str">
        <f t="shared" si="181"/>
        <v>---</v>
      </c>
      <c r="V57" s="1"/>
      <c r="W57" s="8">
        <f t="shared" ref="W57:AB57" si="182">IF(ISBLANK(I57),"---",I57-$I$9)</f>
        <v>245</v>
      </c>
      <c r="X57" s="8">
        <f t="shared" si="182"/>
        <v>237</v>
      </c>
      <c r="Y57" s="8">
        <f t="shared" si="182"/>
        <v>224</v>
      </c>
      <c r="Z57" s="8">
        <f t="shared" si="182"/>
        <v>221</v>
      </c>
      <c r="AA57" s="8" t="str">
        <f t="shared" si="182"/>
        <v>---</v>
      </c>
      <c r="AB57" s="8" t="str">
        <f t="shared" si="182"/>
        <v>---</v>
      </c>
      <c r="AC57" s="1"/>
      <c r="AD57" s="18">
        <f t="shared" ref="AD57:AI57" si="183">IF(AND(ISNUMBER(W57),ISNUMBER(P57)),(W57*$B$3)/(P57*$B$2),"---")</f>
        <v>0.04332417821</v>
      </c>
      <c r="AE57" s="18">
        <f t="shared" si="183"/>
        <v>0.04607443153</v>
      </c>
      <c r="AF57" s="18">
        <f t="shared" si="183"/>
        <v>0.04428056758</v>
      </c>
      <c r="AG57" s="18">
        <f t="shared" si="183"/>
        <v>0.04405854358</v>
      </c>
      <c r="AH57" s="18" t="str">
        <f t="shared" si="183"/>
        <v>---</v>
      </c>
      <c r="AI57" s="18" t="str">
        <f t="shared" si="183"/>
        <v>---</v>
      </c>
      <c r="AJ57" s="1"/>
      <c r="AK57" s="18">
        <f t="shared" si="144"/>
        <v>0.04443443022</v>
      </c>
      <c r="AL57" s="18">
        <f t="shared" si="145"/>
        <v>0.001167222957</v>
      </c>
      <c r="AM57" s="18">
        <f t="shared" si="146"/>
        <v>0.04442305365</v>
      </c>
      <c r="AN57" s="20">
        <f t="shared" si="147"/>
        <v>1.026405445</v>
      </c>
      <c r="AP57" s="18">
        <f t="shared" ref="AP57:AU57" si="184">IF(ISNUMBER(AD57),LN(AD57),"---")</f>
        <v>-3.139044412</v>
      </c>
      <c r="AQ57" s="18">
        <f t="shared" si="184"/>
        <v>-3.077497114</v>
      </c>
      <c r="AR57" s="18">
        <f t="shared" si="184"/>
        <v>-3.117209353</v>
      </c>
      <c r="AS57" s="18">
        <f t="shared" si="184"/>
        <v>-3.122235993</v>
      </c>
      <c r="AT57" s="18" t="str">
        <f t="shared" si="184"/>
        <v>---</v>
      </c>
      <c r="AU57" s="18" t="str">
        <f t="shared" si="184"/>
        <v>---</v>
      </c>
    </row>
    <row r="58" ht="13.5" customHeight="1">
      <c r="A58" s="1" t="s">
        <v>160</v>
      </c>
      <c r="B58" s="15">
        <f>'Raw Plate Reader Measurements'!$R$31</f>
        <v>0.18</v>
      </c>
      <c r="C58" s="15">
        <f>'Raw Plate Reader Measurements'!$R$32</f>
        <v>0.16</v>
      </c>
      <c r="D58" s="15">
        <f>'Raw Plate Reader Measurements'!$R$33</f>
        <v>0.159</v>
      </c>
      <c r="E58" s="15">
        <f>'Raw Plate Reader Measurements'!$R$34</f>
        <v>0.146</v>
      </c>
      <c r="F58" s="16"/>
      <c r="G58" s="16"/>
      <c r="H58" s="1"/>
      <c r="I58" s="15">
        <f>'Raw Plate Reader Measurements'!$G$31</f>
        <v>324</v>
      </c>
      <c r="J58" s="15">
        <f>'Raw Plate Reader Measurements'!$G$32</f>
        <v>305</v>
      </c>
      <c r="K58" s="15">
        <f>'Raw Plate Reader Measurements'!$G$33</f>
        <v>291</v>
      </c>
      <c r="L58" s="15">
        <f>'Raw Plate Reader Measurements'!$G$34</f>
        <v>298</v>
      </c>
      <c r="M58" s="16"/>
      <c r="N58" s="16"/>
      <c r="O58" s="1"/>
      <c r="P58" s="8">
        <f t="shared" ref="P58:U58" si="185">IF(ISBLANK(B58),"---", B58-$B$9)</f>
        <v>0.14575</v>
      </c>
      <c r="Q58" s="8">
        <f t="shared" si="185"/>
        <v>0.12575</v>
      </c>
      <c r="R58" s="8">
        <f t="shared" si="185"/>
        <v>0.12475</v>
      </c>
      <c r="S58" s="8">
        <f t="shared" si="185"/>
        <v>0.11175</v>
      </c>
      <c r="T58" s="8" t="str">
        <f t="shared" si="185"/>
        <v>---</v>
      </c>
      <c r="U58" s="8" t="str">
        <f t="shared" si="185"/>
        <v>---</v>
      </c>
      <c r="V58" s="1"/>
      <c r="W58" s="8">
        <f t="shared" ref="W58:AB58" si="186">IF(ISBLANK(I58),"---",I58-$I$9)</f>
        <v>274</v>
      </c>
      <c r="X58" s="8">
        <f t="shared" si="186"/>
        <v>255</v>
      </c>
      <c r="Y58" s="8">
        <f t="shared" si="186"/>
        <v>241</v>
      </c>
      <c r="Z58" s="8">
        <f t="shared" si="186"/>
        <v>248</v>
      </c>
      <c r="AA58" s="8" t="str">
        <f t="shared" si="186"/>
        <v>---</v>
      </c>
      <c r="AB58" s="8" t="str">
        <f t="shared" si="186"/>
        <v>---</v>
      </c>
      <c r="AC58" s="1"/>
      <c r="AD58" s="18">
        <f t="shared" ref="AD58:AI58" si="187">IF(AND(ISNUMBER(W58),ISNUMBER(P58)),(W58*$B$3)/(P58*$B$2),"---")</f>
        <v>0.04413069614</v>
      </c>
      <c r="AE58" s="18">
        <f t="shared" si="187"/>
        <v>0.04760263196</v>
      </c>
      <c r="AF58" s="18">
        <f t="shared" si="187"/>
        <v>0.04534978863</v>
      </c>
      <c r="AG58" s="18">
        <f t="shared" si="187"/>
        <v>0.05209582596</v>
      </c>
      <c r="AH58" s="18" t="str">
        <f t="shared" si="187"/>
        <v>---</v>
      </c>
      <c r="AI58" s="18" t="str">
        <f t="shared" si="187"/>
        <v>---</v>
      </c>
      <c r="AJ58" s="1"/>
      <c r="AK58" s="18">
        <f t="shared" si="144"/>
        <v>0.04729473567</v>
      </c>
      <c r="AL58" s="18">
        <f t="shared" si="145"/>
        <v>0.003508999533</v>
      </c>
      <c r="AM58" s="18">
        <f t="shared" si="146"/>
        <v>0.04719950943</v>
      </c>
      <c r="AN58" s="20">
        <f t="shared" si="147"/>
        <v>1.075595619</v>
      </c>
      <c r="AP58" s="18">
        <f t="shared" ref="AP58:AU58" si="188">IF(ISNUMBER(AD58),LN(AD58),"---")</f>
        <v>-3.120599681</v>
      </c>
      <c r="AQ58" s="18">
        <f t="shared" si="188"/>
        <v>-3.044867226</v>
      </c>
      <c r="AR58" s="18">
        <f t="shared" si="188"/>
        <v>-3.093349763</v>
      </c>
      <c r="AS58" s="18">
        <f t="shared" si="188"/>
        <v>-2.954670449</v>
      </c>
      <c r="AT58" s="18" t="str">
        <f t="shared" si="188"/>
        <v>---</v>
      </c>
      <c r="AU58" s="18" t="str">
        <f t="shared" si="188"/>
        <v>---</v>
      </c>
    </row>
    <row r="59" ht="13.5" customHeight="1">
      <c r="A59" s="1" t="s">
        <v>161</v>
      </c>
      <c r="B59" s="15">
        <f>'Raw Plate Reader Measurements'!$S$27</f>
        <v>0.197</v>
      </c>
      <c r="C59" s="15">
        <f>'Raw Plate Reader Measurements'!$S$28</f>
        <v>0.189</v>
      </c>
      <c r="D59" s="15">
        <f>'Raw Plate Reader Measurements'!$S$29</f>
        <v>0.196</v>
      </c>
      <c r="E59" s="15">
        <f>'Raw Plate Reader Measurements'!$S$30</f>
        <v>0.192</v>
      </c>
      <c r="F59" s="16"/>
      <c r="G59" s="16"/>
      <c r="H59" s="1"/>
      <c r="I59" s="15">
        <f>'Raw Plate Reader Measurements'!$H$27</f>
        <v>105</v>
      </c>
      <c r="J59" s="15">
        <f>'Raw Plate Reader Measurements'!$H$28</f>
        <v>102</v>
      </c>
      <c r="K59" s="15">
        <f>'Raw Plate Reader Measurements'!$H$29</f>
        <v>100</v>
      </c>
      <c r="L59" s="15">
        <f>'Raw Plate Reader Measurements'!$H$30</f>
        <v>99</v>
      </c>
      <c r="M59" s="16"/>
      <c r="N59" s="16"/>
      <c r="O59" s="1"/>
      <c r="P59" s="8">
        <f t="shared" ref="P59:U59" si="189">IF(ISBLANK(B59),"---", B59-$B$9)</f>
        <v>0.16275</v>
      </c>
      <c r="Q59" s="8">
        <f t="shared" si="189"/>
        <v>0.15475</v>
      </c>
      <c r="R59" s="8">
        <f t="shared" si="189"/>
        <v>0.16175</v>
      </c>
      <c r="S59" s="8">
        <f t="shared" si="189"/>
        <v>0.15775</v>
      </c>
      <c r="T59" s="8" t="str">
        <f t="shared" si="189"/>
        <v>---</v>
      </c>
      <c r="U59" s="8" t="str">
        <f t="shared" si="189"/>
        <v>---</v>
      </c>
      <c r="V59" s="1"/>
      <c r="W59" s="8">
        <f t="shared" ref="W59:AB59" si="190">IF(ISBLANK(I59),"---",I59-$I$9)</f>
        <v>55</v>
      </c>
      <c r="X59" s="8">
        <f t="shared" si="190"/>
        <v>52</v>
      </c>
      <c r="Y59" s="8">
        <f t="shared" si="190"/>
        <v>50</v>
      </c>
      <c r="Z59" s="8">
        <f t="shared" si="190"/>
        <v>49</v>
      </c>
      <c r="AA59" s="8" t="str">
        <f t="shared" si="190"/>
        <v>---</v>
      </c>
      <c r="AB59" s="8" t="str">
        <f t="shared" si="190"/>
        <v>---</v>
      </c>
      <c r="AC59" s="1"/>
      <c r="AD59" s="18">
        <f t="shared" ref="AD59:AI59" si="191">IF(AND(ISNUMBER(W59),ISNUMBER(P59)),(W59*$B$3)/(P59*$B$2),"---")</f>
        <v>0.007933055108</v>
      </c>
      <c r="AE59" s="18">
        <f t="shared" si="191"/>
        <v>0.007888082876</v>
      </c>
      <c r="AF59" s="18">
        <f t="shared" si="191"/>
        <v>0.007256454792</v>
      </c>
      <c r="AG59" s="18">
        <f t="shared" si="191"/>
        <v>0.007291644573</v>
      </c>
      <c r="AH59" s="18" t="str">
        <f t="shared" si="191"/>
        <v>---</v>
      </c>
      <c r="AI59" s="18" t="str">
        <f t="shared" si="191"/>
        <v>---</v>
      </c>
      <c r="AJ59" s="1"/>
      <c r="AK59" s="18">
        <f t="shared" si="144"/>
        <v>0.007592309337</v>
      </c>
      <c r="AL59" s="18">
        <f t="shared" si="145"/>
        <v>0.0003682332789</v>
      </c>
      <c r="AM59" s="18">
        <f t="shared" si="146"/>
        <v>0.007585609472</v>
      </c>
      <c r="AN59" s="20">
        <f t="shared" si="147"/>
        <v>1.049723774</v>
      </c>
      <c r="AP59" s="18">
        <f t="shared" ref="AP59:AU59" si="192">IF(ISNUMBER(AD59),LN(AD59),"---")</f>
        <v>-4.836717058</v>
      </c>
      <c r="AQ59" s="18">
        <f t="shared" si="192"/>
        <v>-4.842402155</v>
      </c>
      <c r="AR59" s="18">
        <f t="shared" si="192"/>
        <v>-4.92586389</v>
      </c>
      <c r="AS59" s="18">
        <f t="shared" si="192"/>
        <v>-4.921026165</v>
      </c>
      <c r="AT59" s="18" t="str">
        <f t="shared" si="192"/>
        <v>---</v>
      </c>
      <c r="AU59" s="18" t="str">
        <f t="shared" si="192"/>
        <v>---</v>
      </c>
    </row>
    <row r="60" ht="13.5" customHeight="1">
      <c r="A60" s="1" t="s">
        <v>162</v>
      </c>
      <c r="B60" s="15">
        <f>'Raw Plate Reader Measurements'!$S$31</f>
        <v>0.285</v>
      </c>
      <c r="C60" s="15">
        <f>'Raw Plate Reader Measurements'!$S$32</f>
        <v>0.265</v>
      </c>
      <c r="D60" s="15">
        <f>'Raw Plate Reader Measurements'!$S$33</f>
        <v>0.273</v>
      </c>
      <c r="E60" s="15">
        <f>'Raw Plate Reader Measurements'!$S$34</f>
        <v>0.254</v>
      </c>
      <c r="F60" s="16"/>
      <c r="G60" s="16"/>
      <c r="H60" s="1"/>
      <c r="I60" s="15">
        <f>'Raw Plate Reader Measurements'!$H$31</f>
        <v>132</v>
      </c>
      <c r="J60" s="15">
        <f>'Raw Plate Reader Measurements'!$H$32</f>
        <v>134</v>
      </c>
      <c r="K60" s="15">
        <f>'Raw Plate Reader Measurements'!$H$33</f>
        <v>129</v>
      </c>
      <c r="L60" s="15">
        <f>'Raw Plate Reader Measurements'!$H$34</f>
        <v>128</v>
      </c>
      <c r="M60" s="16"/>
      <c r="N60" s="16"/>
      <c r="O60" s="1"/>
      <c r="P60" s="8">
        <f t="shared" ref="P60:U60" si="193">IF(ISBLANK(B60),"---", B60-$B$9)</f>
        <v>0.25075</v>
      </c>
      <c r="Q60" s="8">
        <f t="shared" si="193"/>
        <v>0.23075</v>
      </c>
      <c r="R60" s="8">
        <f t="shared" si="193"/>
        <v>0.23875</v>
      </c>
      <c r="S60" s="8">
        <f t="shared" si="193"/>
        <v>0.21975</v>
      </c>
      <c r="T60" s="8" t="str">
        <f t="shared" si="193"/>
        <v>---</v>
      </c>
      <c r="U60" s="8" t="str">
        <f t="shared" si="193"/>
        <v>---</v>
      </c>
      <c r="V60" s="1"/>
      <c r="W60" s="8">
        <f t="shared" ref="W60:AB60" si="194">IF(ISBLANK(I60),"---",I60-$I$9)</f>
        <v>82</v>
      </c>
      <c r="X60" s="8">
        <f t="shared" si="194"/>
        <v>84</v>
      </c>
      <c r="Y60" s="8">
        <f t="shared" si="194"/>
        <v>79</v>
      </c>
      <c r="Z60" s="8">
        <f t="shared" si="194"/>
        <v>78</v>
      </c>
      <c r="AA60" s="8" t="str">
        <f t="shared" si="194"/>
        <v>---</v>
      </c>
      <c r="AB60" s="8" t="str">
        <f t="shared" si="194"/>
        <v>---</v>
      </c>
      <c r="AC60" s="1"/>
      <c r="AD60" s="18">
        <f t="shared" ref="AD60:AI60" si="195">IF(AND(ISNUMBER(W60),ISNUMBER(P60)),(W60*$B$3)/(P60*$B$2),"---")</f>
        <v>0.007676649103</v>
      </c>
      <c r="AE60" s="18">
        <f t="shared" si="195"/>
        <v>0.008545477899</v>
      </c>
      <c r="AF60" s="18">
        <f t="shared" si="195"/>
        <v>0.007767521964</v>
      </c>
      <c r="AG60" s="18">
        <f t="shared" si="195"/>
        <v>0.008332292322</v>
      </c>
      <c r="AH60" s="18" t="str">
        <f t="shared" si="195"/>
        <v>---</v>
      </c>
      <c r="AI60" s="18" t="str">
        <f t="shared" si="195"/>
        <v>---</v>
      </c>
      <c r="AJ60" s="1"/>
      <c r="AK60" s="18">
        <f t="shared" si="144"/>
        <v>0.008080485322</v>
      </c>
      <c r="AL60" s="18">
        <f t="shared" si="145"/>
        <v>0.0004245211485</v>
      </c>
      <c r="AM60" s="18">
        <f t="shared" si="146"/>
        <v>0.008072141351</v>
      </c>
      <c r="AN60" s="20">
        <f t="shared" si="147"/>
        <v>1.053862024</v>
      </c>
      <c r="AP60" s="18">
        <f t="shared" ref="AP60:AU60" si="196">IF(ISNUMBER(AD60),LN(AD60),"---")</f>
        <v>-4.869572142</v>
      </c>
      <c r="AQ60" s="18">
        <f t="shared" si="196"/>
        <v>-4.762353037</v>
      </c>
      <c r="AR60" s="18">
        <f t="shared" si="196"/>
        <v>-4.857804089</v>
      </c>
      <c r="AS60" s="18">
        <f t="shared" si="196"/>
        <v>-4.787616672</v>
      </c>
      <c r="AT60" s="18" t="str">
        <f t="shared" si="196"/>
        <v>---</v>
      </c>
      <c r="AU60" s="18" t="str">
        <f t="shared" si="196"/>
        <v>---</v>
      </c>
    </row>
    <row r="61" ht="13.5" customHeight="1">
      <c r="A61" s="1" t="s">
        <v>163</v>
      </c>
      <c r="B61" s="15">
        <f>'Raw Plate Reader Measurements'!$T$27</f>
        <v>0.331</v>
      </c>
      <c r="C61" s="15">
        <f>'Raw Plate Reader Measurements'!$T$28</f>
        <v>0.318</v>
      </c>
      <c r="D61" s="15">
        <f>'Raw Plate Reader Measurements'!$T$29</f>
        <v>0.34</v>
      </c>
      <c r="E61" s="15">
        <f>'Raw Plate Reader Measurements'!$T$30</f>
        <v>0.359</v>
      </c>
      <c r="F61" s="16"/>
      <c r="G61" s="16"/>
      <c r="H61" s="1"/>
      <c r="I61" s="15">
        <f>'Raw Plate Reader Measurements'!$I$27</f>
        <v>54</v>
      </c>
      <c r="J61" s="15">
        <f>'Raw Plate Reader Measurements'!$I$28</f>
        <v>53</v>
      </c>
      <c r="K61" s="15">
        <f>'Raw Plate Reader Measurements'!$I$29</f>
        <v>53</v>
      </c>
      <c r="L61" s="15">
        <f>'Raw Plate Reader Measurements'!$I$30</f>
        <v>54</v>
      </c>
      <c r="M61" s="16"/>
      <c r="N61" s="16"/>
      <c r="O61" s="1"/>
      <c r="P61" s="8">
        <f t="shared" ref="P61:U61" si="197">IF(ISBLANK(B61),"---", B61-$B$9)</f>
        <v>0.29675</v>
      </c>
      <c r="Q61" s="8">
        <f t="shared" si="197"/>
        <v>0.28375</v>
      </c>
      <c r="R61" s="8">
        <f t="shared" si="197"/>
        <v>0.30575</v>
      </c>
      <c r="S61" s="8">
        <f t="shared" si="197"/>
        <v>0.32475</v>
      </c>
      <c r="T61" s="8" t="str">
        <f t="shared" si="197"/>
        <v>---</v>
      </c>
      <c r="U61" s="8" t="str">
        <f t="shared" si="197"/>
        <v>---</v>
      </c>
      <c r="V61" s="1"/>
      <c r="W61" s="8">
        <f t="shared" ref="W61:AB61" si="198">IF(ISBLANK(I61),"---",I61-$I$9)</f>
        <v>4</v>
      </c>
      <c r="X61" s="8">
        <f t="shared" si="198"/>
        <v>3</v>
      </c>
      <c r="Y61" s="8">
        <f t="shared" si="198"/>
        <v>3</v>
      </c>
      <c r="Z61" s="8">
        <f t="shared" si="198"/>
        <v>4</v>
      </c>
      <c r="AA61" s="8" t="str">
        <f t="shared" si="198"/>
        <v>---</v>
      </c>
      <c r="AB61" s="8" t="str">
        <f t="shared" si="198"/>
        <v>---</v>
      </c>
      <c r="AC61" s="1"/>
      <c r="AD61" s="18">
        <f t="shared" ref="AD61:AI61" si="199">IF(AND(ISNUMBER(W61),ISNUMBER(P61)),(W61*$B$3)/(P61*$B$2),"---")</f>
        <v>0.0003164229992</v>
      </c>
      <c r="AE61" s="18">
        <f t="shared" si="199"/>
        <v>0.0002481899339</v>
      </c>
      <c r="AF61" s="18">
        <f t="shared" si="199"/>
        <v>0.0002303316231</v>
      </c>
      <c r="AG61" s="18">
        <f t="shared" si="199"/>
        <v>0.0002891409546</v>
      </c>
      <c r="AH61" s="18" t="str">
        <f t="shared" si="199"/>
        <v>---</v>
      </c>
      <c r="AI61" s="18" t="str">
        <f t="shared" si="199"/>
        <v>---</v>
      </c>
      <c r="AJ61" s="1"/>
      <c r="AK61" s="18">
        <f t="shared" si="144"/>
        <v>0.0002710213777</v>
      </c>
      <c r="AL61" s="18">
        <f t="shared" si="145"/>
        <v>0.00003901519899</v>
      </c>
      <c r="AM61" s="18">
        <f t="shared" si="146"/>
        <v>0.0002689235565</v>
      </c>
      <c r="AN61" s="20">
        <f t="shared" si="147"/>
        <v>1.154798289</v>
      </c>
      <c r="AP61" s="18">
        <f t="shared" ref="AP61:AU61" si="200">IF(ISNUMBER(AD61),LN(AD61),"---")</f>
        <v>-8.058430634</v>
      </c>
      <c r="AQ61" s="18">
        <f t="shared" si="200"/>
        <v>-8.301316242</v>
      </c>
      <c r="AR61" s="18">
        <f t="shared" si="200"/>
        <v>-8.375990448</v>
      </c>
      <c r="AS61" s="18">
        <f t="shared" si="200"/>
        <v>-8.148596257</v>
      </c>
      <c r="AT61" s="18" t="str">
        <f t="shared" si="200"/>
        <v>---</v>
      </c>
      <c r="AU61" s="18" t="str">
        <f t="shared" si="200"/>
        <v>---</v>
      </c>
    </row>
    <row r="62" ht="13.5" customHeight="1">
      <c r="A62" s="1" t="s">
        <v>164</v>
      </c>
      <c r="B62" s="15">
        <f>'Raw Plate Reader Measurements'!$T$31</f>
        <v>0.342</v>
      </c>
      <c r="C62" s="15">
        <f>'Raw Plate Reader Measurements'!$T$32</f>
        <v>0.318</v>
      </c>
      <c r="D62" s="15">
        <f>'Raw Plate Reader Measurements'!$T$33</f>
        <v>0.324</v>
      </c>
      <c r="E62" s="15">
        <f>'Raw Plate Reader Measurements'!$T$34</f>
        <v>0.296</v>
      </c>
      <c r="F62" s="16"/>
      <c r="G62" s="16"/>
      <c r="H62" s="1"/>
      <c r="I62" s="15">
        <f>'Raw Plate Reader Measurements'!$I$31</f>
        <v>56</v>
      </c>
      <c r="J62" s="15">
        <f>'Raw Plate Reader Measurements'!$I$32</f>
        <v>54</v>
      </c>
      <c r="K62" s="15">
        <f>'Raw Plate Reader Measurements'!$I$33</f>
        <v>56</v>
      </c>
      <c r="L62" s="15">
        <f>'Raw Plate Reader Measurements'!$I$34</f>
        <v>56</v>
      </c>
      <c r="M62" s="16"/>
      <c r="N62" s="16"/>
      <c r="O62" s="1"/>
      <c r="P62" s="8">
        <f t="shared" ref="P62:U62" si="201">IF(ISBLANK(B62),"---", B62-$B$9)</f>
        <v>0.30775</v>
      </c>
      <c r="Q62" s="8">
        <f t="shared" si="201"/>
        <v>0.28375</v>
      </c>
      <c r="R62" s="8">
        <f t="shared" si="201"/>
        <v>0.28975</v>
      </c>
      <c r="S62" s="8">
        <f t="shared" si="201"/>
        <v>0.26175</v>
      </c>
      <c r="T62" s="8" t="str">
        <f t="shared" si="201"/>
        <v>---</v>
      </c>
      <c r="U62" s="8" t="str">
        <f t="shared" si="201"/>
        <v>---</v>
      </c>
      <c r="V62" s="1"/>
      <c r="W62" s="8">
        <f t="shared" ref="W62:AB62" si="202">IF(ISBLANK(I62),"---",I62-$I$9)</f>
        <v>6</v>
      </c>
      <c r="X62" s="8">
        <f t="shared" si="202"/>
        <v>4</v>
      </c>
      <c r="Y62" s="8">
        <f t="shared" si="202"/>
        <v>6</v>
      </c>
      <c r="Z62" s="8">
        <f t="shared" si="202"/>
        <v>6</v>
      </c>
      <c r="AA62" s="8" t="str">
        <f t="shared" si="202"/>
        <v>---</v>
      </c>
      <c r="AB62" s="8" t="str">
        <f t="shared" si="202"/>
        <v>---</v>
      </c>
      <c r="AC62" s="1"/>
      <c r="AD62" s="18">
        <f t="shared" ref="AD62:AI62" si="203">IF(AND(ISNUMBER(W62),ISNUMBER(P62)),(W62*$B$3)/(P62*$B$2),"---")</f>
        <v>0.0004576694964</v>
      </c>
      <c r="AE62" s="18">
        <f t="shared" si="203"/>
        <v>0.0003309199119</v>
      </c>
      <c r="AF62" s="18">
        <f t="shared" si="203"/>
        <v>0.0004861010786</v>
      </c>
      <c r="AG62" s="18">
        <f t="shared" si="203"/>
        <v>0.0005381004299</v>
      </c>
      <c r="AH62" s="18" t="str">
        <f t="shared" si="203"/>
        <v>---</v>
      </c>
      <c r="AI62" s="18" t="str">
        <f t="shared" si="203"/>
        <v>---</v>
      </c>
      <c r="AJ62" s="1"/>
      <c r="AK62" s="18">
        <f t="shared" si="144"/>
        <v>0.0004531977292</v>
      </c>
      <c r="AL62" s="18">
        <f t="shared" si="145"/>
        <v>0.00008805861736</v>
      </c>
      <c r="AM62" s="18">
        <f t="shared" si="146"/>
        <v>0.0004461348995</v>
      </c>
      <c r="AN62" s="20">
        <f t="shared" si="147"/>
        <v>1.23376485</v>
      </c>
      <c r="AP62" s="18">
        <f t="shared" ref="AP62:AU62" si="204">IF(ISNUMBER(AD62),LN(AD62),"---")</f>
        <v>-7.689363258</v>
      </c>
      <c r="AQ62" s="18">
        <f t="shared" si="204"/>
        <v>-8.01363417</v>
      </c>
      <c r="AR62" s="18">
        <f t="shared" si="204"/>
        <v>-7.629093975</v>
      </c>
      <c r="AS62" s="18">
        <f t="shared" si="204"/>
        <v>-7.527465343</v>
      </c>
      <c r="AT62" s="18" t="str">
        <f t="shared" si="204"/>
        <v>---</v>
      </c>
      <c r="AU62" s="18" t="str">
        <f t="shared" si="204"/>
        <v>---</v>
      </c>
    </row>
    <row r="63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P63" s="1"/>
      <c r="AQ63" s="1"/>
      <c r="AR63" s="1"/>
      <c r="AS63" s="1"/>
      <c r="AT63" s="1"/>
      <c r="AU63" s="1"/>
    </row>
    <row r="64" ht="13.5" customHeight="1">
      <c r="A64" s="5" t="s">
        <v>36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P64" s="1"/>
      <c r="AQ64" s="1"/>
      <c r="AR64" s="1"/>
      <c r="AS64" s="1"/>
      <c r="AT64" s="1"/>
      <c r="AU64" s="1"/>
    </row>
    <row r="65" ht="13.5" customHeight="1">
      <c r="A65" s="1" t="s">
        <v>137</v>
      </c>
      <c r="B65" s="15">
        <f>'Raw Plate Reader Measurements'!$M$37</f>
        <v>0.633</v>
      </c>
      <c r="C65" s="15">
        <f>'Raw Plate Reader Measurements'!$M$38</f>
        <v>0.725</v>
      </c>
      <c r="D65" s="15">
        <f>'Raw Plate Reader Measurements'!$M$39</f>
        <v>0.733</v>
      </c>
      <c r="E65" s="15">
        <f>'Raw Plate Reader Measurements'!$M$40</f>
        <v>0.787</v>
      </c>
      <c r="F65" s="16"/>
      <c r="G65" s="16"/>
      <c r="H65" s="1"/>
      <c r="I65" s="15">
        <f>'Raw Plate Reader Measurements'!$B$37</f>
        <v>54</v>
      </c>
      <c r="J65" s="15">
        <f>'Raw Plate Reader Measurements'!$B$38</f>
        <v>52</v>
      </c>
      <c r="K65" s="15">
        <f>'Raw Plate Reader Measurements'!$B$39</f>
        <v>55</v>
      </c>
      <c r="L65" s="15">
        <f>'Raw Plate Reader Measurements'!$B$40</f>
        <v>54</v>
      </c>
      <c r="M65" s="16"/>
      <c r="N65" s="16"/>
      <c r="O65" s="1"/>
      <c r="P65" s="8">
        <f t="shared" ref="P65:U65" si="205">IF(ISBLANK(B65),"---", B65-$B$9)</f>
        <v>0.59875</v>
      </c>
      <c r="Q65" s="8">
        <f t="shared" si="205"/>
        <v>0.69075</v>
      </c>
      <c r="R65" s="8">
        <f t="shared" si="205"/>
        <v>0.69875</v>
      </c>
      <c r="S65" s="8">
        <f t="shared" si="205"/>
        <v>0.75275</v>
      </c>
      <c r="T65" s="8" t="str">
        <f t="shared" si="205"/>
        <v>---</v>
      </c>
      <c r="U65" s="8" t="str">
        <f t="shared" si="205"/>
        <v>---</v>
      </c>
      <c r="V65" s="1"/>
      <c r="W65" s="8">
        <f t="shared" ref="W65:AB65" si="206">IF(ISBLANK(I65),"---",I65-$I$9)</f>
        <v>4</v>
      </c>
      <c r="X65" s="8">
        <f t="shared" si="206"/>
        <v>2</v>
      </c>
      <c r="Y65" s="8">
        <f t="shared" si="206"/>
        <v>5</v>
      </c>
      <c r="Z65" s="8">
        <f t="shared" si="206"/>
        <v>4</v>
      </c>
      <c r="AA65" s="8" t="str">
        <f t="shared" si="206"/>
        <v>---</v>
      </c>
      <c r="AB65" s="8" t="str">
        <f t="shared" si="206"/>
        <v>---</v>
      </c>
      <c r="AC65" s="1"/>
      <c r="AD65" s="18">
        <f t="shared" ref="AD65:AI65" si="207">IF(AND(ISNUMBER(W65),ISNUMBER(P65)),(W65*$B$3)/(P65*$B$2),"---")</f>
        <v>0.0001568242589</v>
      </c>
      <c r="AE65" s="18">
        <f t="shared" si="207"/>
        <v>0.00006796853059</v>
      </c>
      <c r="AF65" s="18">
        <f t="shared" si="207"/>
        <v>0.0001679758945</v>
      </c>
      <c r="AG65" s="18">
        <f t="shared" si="207"/>
        <v>0.000124740651</v>
      </c>
      <c r="AH65" s="18" t="str">
        <f t="shared" si="207"/>
        <v>---</v>
      </c>
      <c r="AI65" s="18" t="str">
        <f t="shared" si="207"/>
        <v>---</v>
      </c>
      <c r="AJ65" s="1"/>
      <c r="AK65" s="18">
        <f t="shared" ref="AK65:AK80" si="212">AVERAGE(AD65:AI65)</f>
        <v>0.0001293773337</v>
      </c>
      <c r="AL65" s="18">
        <f t="shared" ref="AL65:AL80" si="213">STDEV(AD65:AI65)</f>
        <v>0.00004485429196</v>
      </c>
      <c r="AM65" s="18">
        <f t="shared" ref="AM65:AM80" si="214">GEOMEAN(AD65:AI65)</f>
        <v>0.0001222486363</v>
      </c>
      <c r="AN65" s="20">
        <f t="shared" ref="AN65:AN80" si="215">EXP(STDEV(AP65:AU65))</f>
        <v>1.509081349</v>
      </c>
      <c r="AP65" s="18">
        <f t="shared" ref="AP65:AU65" si="208">IF(ISNUMBER(AD65),LN(AD65),"---")</f>
        <v>-8.76038475</v>
      </c>
      <c r="AQ65" s="18">
        <f t="shared" si="208"/>
        <v>-9.596465745</v>
      </c>
      <c r="AR65" s="18">
        <f t="shared" si="208"/>
        <v>-8.691690074</v>
      </c>
      <c r="AS65" s="18">
        <f t="shared" si="208"/>
        <v>-8.989273768</v>
      </c>
      <c r="AT65" s="18" t="str">
        <f t="shared" si="208"/>
        <v>---</v>
      </c>
      <c r="AU65" s="18" t="str">
        <f t="shared" si="208"/>
        <v>---</v>
      </c>
    </row>
    <row r="66" ht="13.5" customHeight="1">
      <c r="A66" s="1" t="s">
        <v>146</v>
      </c>
      <c r="B66" s="15">
        <f>'Raw Plate Reader Measurements'!$M$41</f>
        <v>0.755</v>
      </c>
      <c r="C66" s="15">
        <f>'Raw Plate Reader Measurements'!$M$42</f>
        <v>0.76</v>
      </c>
      <c r="D66" s="15">
        <f>'Raw Plate Reader Measurements'!$M$43</f>
        <v>0.754</v>
      </c>
      <c r="E66" s="15">
        <f>'Raw Plate Reader Measurements'!$M$44</f>
        <v>0.777</v>
      </c>
      <c r="F66" s="16"/>
      <c r="G66" s="16"/>
      <c r="H66" s="1"/>
      <c r="I66" s="15">
        <f>'Raw Plate Reader Measurements'!$B$41</f>
        <v>56</v>
      </c>
      <c r="J66" s="15">
        <f>'Raw Plate Reader Measurements'!$B$42</f>
        <v>56</v>
      </c>
      <c r="K66" s="15">
        <f>'Raw Plate Reader Measurements'!$B$43</f>
        <v>54</v>
      </c>
      <c r="L66" s="15">
        <f>'Raw Plate Reader Measurements'!$B$44</f>
        <v>62</v>
      </c>
      <c r="M66" s="16"/>
      <c r="N66" s="16"/>
      <c r="O66" s="1"/>
      <c r="P66" s="8">
        <f t="shared" ref="P66:U66" si="209">IF(ISBLANK(B66),"---", B66-$B$9)</f>
        <v>0.72075</v>
      </c>
      <c r="Q66" s="8">
        <f t="shared" si="209"/>
        <v>0.72575</v>
      </c>
      <c r="R66" s="8">
        <f t="shared" si="209"/>
        <v>0.71975</v>
      </c>
      <c r="S66" s="8">
        <f t="shared" si="209"/>
        <v>0.74275</v>
      </c>
      <c r="T66" s="8" t="str">
        <f t="shared" si="209"/>
        <v>---</v>
      </c>
      <c r="U66" s="8" t="str">
        <f t="shared" si="209"/>
        <v>---</v>
      </c>
      <c r="V66" s="1"/>
      <c r="W66" s="8">
        <f t="shared" ref="W66:AB66" si="210">IF(ISBLANK(I66),"---",I66-$I$9)</f>
        <v>6</v>
      </c>
      <c r="X66" s="8">
        <f t="shared" si="210"/>
        <v>6</v>
      </c>
      <c r="Y66" s="8">
        <f t="shared" si="210"/>
        <v>4</v>
      </c>
      <c r="Z66" s="8">
        <f t="shared" si="210"/>
        <v>12</v>
      </c>
      <c r="AA66" s="8" t="str">
        <f t="shared" si="210"/>
        <v>---</v>
      </c>
      <c r="AB66" s="8" t="str">
        <f t="shared" si="210"/>
        <v>---</v>
      </c>
      <c r="AC66" s="1"/>
      <c r="AD66" s="18">
        <f t="shared" ref="AD66:AI66" si="211">IF(AND(ISNUMBER(W66),ISNUMBER(P66)),(W66*$B$3)/(P66*$B$2),"---")</f>
        <v>0.0001954183663</v>
      </c>
      <c r="AE66" s="18">
        <f t="shared" si="211"/>
        <v>0.0001940720462</v>
      </c>
      <c r="AF66" s="18">
        <f t="shared" si="211"/>
        <v>0.0001304599167</v>
      </c>
      <c r="AG66" s="18">
        <f t="shared" si="211"/>
        <v>0.0003792602828</v>
      </c>
      <c r="AH66" s="18" t="str">
        <f t="shared" si="211"/>
        <v>---</v>
      </c>
      <c r="AI66" s="18" t="str">
        <f t="shared" si="211"/>
        <v>---</v>
      </c>
      <c r="AJ66" s="1"/>
      <c r="AK66" s="18">
        <f t="shared" si="212"/>
        <v>0.000224802653</v>
      </c>
      <c r="AL66" s="18">
        <f t="shared" si="213"/>
        <v>0.0001073398308</v>
      </c>
      <c r="AM66" s="18">
        <f t="shared" si="214"/>
        <v>0.0002081304897</v>
      </c>
      <c r="AN66" s="20">
        <f t="shared" si="215"/>
        <v>1.556414876</v>
      </c>
      <c r="AP66" s="18">
        <f t="shared" ref="AP66:AU66" si="216">IF(ISNUMBER(AD66),LN(AD66),"---")</f>
        <v>-8.540367829</v>
      </c>
      <c r="AQ66" s="18">
        <f t="shared" si="216"/>
        <v>-8.547281096</v>
      </c>
      <c r="AR66" s="18">
        <f t="shared" si="216"/>
        <v>-8.94444453</v>
      </c>
      <c r="AS66" s="18">
        <f t="shared" si="216"/>
        <v>-7.877287827</v>
      </c>
      <c r="AT66" s="18" t="str">
        <f t="shared" si="216"/>
        <v>---</v>
      </c>
      <c r="AU66" s="18" t="str">
        <f t="shared" si="216"/>
        <v>---</v>
      </c>
    </row>
    <row r="67" ht="13.5" customHeight="1">
      <c r="A67" s="1" t="s">
        <v>151</v>
      </c>
      <c r="B67" s="15">
        <f>'Raw Plate Reader Measurements'!$N$37</f>
        <v>0.606</v>
      </c>
      <c r="C67" s="15">
        <f>'Raw Plate Reader Measurements'!$N$38</f>
        <v>0.704</v>
      </c>
      <c r="D67" s="15">
        <f>'Raw Plate Reader Measurements'!$N$39</f>
        <v>0.67</v>
      </c>
      <c r="E67" s="15">
        <f>'Raw Plate Reader Measurements'!$N$40</f>
        <v>0.735</v>
      </c>
      <c r="F67" s="16"/>
      <c r="G67" s="16"/>
      <c r="H67" s="1"/>
      <c r="I67" s="15">
        <f>'Raw Plate Reader Measurements'!$C$37</f>
        <v>756</v>
      </c>
      <c r="J67" s="15">
        <f>'Raw Plate Reader Measurements'!$C$38</f>
        <v>732</v>
      </c>
      <c r="K67" s="15">
        <f>'Raw Plate Reader Measurements'!$C$39</f>
        <v>701</v>
      </c>
      <c r="L67" s="15">
        <f>'Raw Plate Reader Measurements'!$C$40</f>
        <v>676</v>
      </c>
      <c r="M67" s="16"/>
      <c r="N67" s="16"/>
      <c r="O67" s="1"/>
      <c r="P67" s="8">
        <f t="shared" ref="P67:U67" si="217">IF(ISBLANK(B67),"---", B67-$B$9)</f>
        <v>0.57175</v>
      </c>
      <c r="Q67" s="8">
        <f t="shared" si="217"/>
        <v>0.66975</v>
      </c>
      <c r="R67" s="8">
        <f t="shared" si="217"/>
        <v>0.63575</v>
      </c>
      <c r="S67" s="8">
        <f t="shared" si="217"/>
        <v>0.70075</v>
      </c>
      <c r="T67" s="8" t="str">
        <f t="shared" si="217"/>
        <v>---</v>
      </c>
      <c r="U67" s="8" t="str">
        <f t="shared" si="217"/>
        <v>---</v>
      </c>
      <c r="V67" s="1"/>
      <c r="W67" s="8">
        <f t="shared" ref="W67:AB67" si="218">IF(ISBLANK(I67),"---",I67-$I$9)</f>
        <v>706</v>
      </c>
      <c r="X67" s="8">
        <f t="shared" si="218"/>
        <v>682</v>
      </c>
      <c r="Y67" s="8">
        <f t="shared" si="218"/>
        <v>651</v>
      </c>
      <c r="Z67" s="8">
        <f t="shared" si="218"/>
        <v>626</v>
      </c>
      <c r="AA67" s="8" t="str">
        <f t="shared" si="218"/>
        <v>---</v>
      </c>
      <c r="AB67" s="8" t="str">
        <f t="shared" si="218"/>
        <v>---</v>
      </c>
      <c r="AC67" s="10"/>
      <c r="AD67" s="18">
        <f t="shared" ref="AD67:AI67" si="219">IF(AND(ISNUMBER(W67),ISNUMBER(P67)),(W67*$B$3)/(P67*$B$2),"---")</f>
        <v>0.02898660195</v>
      </c>
      <c r="AE67" s="18">
        <f t="shared" si="219"/>
        <v>0.02390399181</v>
      </c>
      <c r="AF67" s="18">
        <f t="shared" si="219"/>
        <v>0.02403772701</v>
      </c>
      <c r="AG67" s="18">
        <f t="shared" si="219"/>
        <v>0.02097055892</v>
      </c>
      <c r="AH67" s="18" t="str">
        <f t="shared" si="219"/>
        <v>---</v>
      </c>
      <c r="AI67" s="18" t="str">
        <f t="shared" si="219"/>
        <v>---</v>
      </c>
      <c r="AJ67" s="10"/>
      <c r="AK67" s="18">
        <f t="shared" si="212"/>
        <v>0.02447471992</v>
      </c>
      <c r="AL67" s="18">
        <f t="shared" si="213"/>
        <v>0.003324300284</v>
      </c>
      <c r="AM67" s="18">
        <f t="shared" si="214"/>
        <v>0.02431043811</v>
      </c>
      <c r="AN67" s="20">
        <f t="shared" si="215"/>
        <v>1.142444505</v>
      </c>
      <c r="AP67" s="18">
        <f t="shared" ref="AP67:AU67" si="220">IF(ISNUMBER(AD67),LN(AD67),"---")</f>
        <v>-3.540921558</v>
      </c>
      <c r="AQ67" s="18">
        <f t="shared" si="220"/>
        <v>-3.733709813</v>
      </c>
      <c r="AR67" s="18">
        <f t="shared" si="220"/>
        <v>-3.728130724</v>
      </c>
      <c r="AS67" s="18">
        <f t="shared" si="220"/>
        <v>-3.864635781</v>
      </c>
      <c r="AT67" s="18" t="str">
        <f t="shared" si="220"/>
        <v>---</v>
      </c>
      <c r="AU67" s="18" t="str">
        <f t="shared" si="220"/>
        <v>---</v>
      </c>
    </row>
    <row r="68" ht="13.5" customHeight="1">
      <c r="A68" s="1" t="s">
        <v>152</v>
      </c>
      <c r="B68" s="15">
        <f>'Raw Plate Reader Measurements'!$N$41</f>
        <v>0.676</v>
      </c>
      <c r="C68" s="15">
        <f>'Raw Plate Reader Measurements'!$N$42</f>
        <v>0.73</v>
      </c>
      <c r="D68" s="15">
        <f>'Raw Plate Reader Measurements'!$N$43</f>
        <v>0.665</v>
      </c>
      <c r="E68" s="15">
        <f>'Raw Plate Reader Measurements'!$N$44</f>
        <v>0.658</v>
      </c>
      <c r="F68" s="16"/>
      <c r="G68" s="16"/>
      <c r="H68" s="1"/>
      <c r="I68" s="15">
        <f>'Raw Plate Reader Measurements'!$C$41</f>
        <v>655</v>
      </c>
      <c r="J68" s="15">
        <f>'Raw Plate Reader Measurements'!$C$42</f>
        <v>692</v>
      </c>
      <c r="K68" s="15">
        <f>'Raw Plate Reader Measurements'!$C$43</f>
        <v>669</v>
      </c>
      <c r="L68" s="15">
        <f>'Raw Plate Reader Measurements'!$C$44</f>
        <v>620</v>
      </c>
      <c r="M68" s="16"/>
      <c r="N68" s="16"/>
      <c r="O68" s="1"/>
      <c r="P68" s="8">
        <f t="shared" ref="P68:U68" si="221">IF(ISBLANK(B68),"---", B68-$B$9)</f>
        <v>0.64175</v>
      </c>
      <c r="Q68" s="8">
        <f t="shared" si="221"/>
        <v>0.69575</v>
      </c>
      <c r="R68" s="8">
        <f t="shared" si="221"/>
        <v>0.63075</v>
      </c>
      <c r="S68" s="8">
        <f t="shared" si="221"/>
        <v>0.62375</v>
      </c>
      <c r="T68" s="8" t="str">
        <f t="shared" si="221"/>
        <v>---</v>
      </c>
      <c r="U68" s="8" t="str">
        <f t="shared" si="221"/>
        <v>---</v>
      </c>
      <c r="V68" s="1"/>
      <c r="W68" s="8">
        <f t="shared" ref="W68:AB68" si="222">IF(ISBLANK(I68),"---",I68-$I$9)</f>
        <v>605</v>
      </c>
      <c r="X68" s="8">
        <f t="shared" si="222"/>
        <v>642</v>
      </c>
      <c r="Y68" s="8">
        <f t="shared" si="222"/>
        <v>619</v>
      </c>
      <c r="Z68" s="8">
        <f t="shared" si="222"/>
        <v>570</v>
      </c>
      <c r="AA68" s="8" t="str">
        <f t="shared" si="222"/>
        <v>---</v>
      </c>
      <c r="AB68" s="8" t="str">
        <f t="shared" si="222"/>
        <v>---</v>
      </c>
      <c r="AC68" s="10"/>
      <c r="AD68" s="18">
        <f t="shared" ref="AD68:AI68" si="223">IF(AND(ISNUMBER(W68),ISNUMBER(P68)),(W68*$B$3)/(P68*$B$2),"---")</f>
        <v>0.02213034968</v>
      </c>
      <c r="AE68" s="18">
        <f t="shared" si="223"/>
        <v>0.02166110422</v>
      </c>
      <c r="AF68" s="18">
        <f t="shared" si="223"/>
        <v>0.02303733134</v>
      </c>
      <c r="AG68" s="18">
        <f t="shared" si="223"/>
        <v>0.02145176724</v>
      </c>
      <c r="AH68" s="18" t="str">
        <f t="shared" si="223"/>
        <v>---</v>
      </c>
      <c r="AI68" s="18" t="str">
        <f t="shared" si="223"/>
        <v>---</v>
      </c>
      <c r="AJ68" s="10"/>
      <c r="AK68" s="18">
        <f t="shared" si="212"/>
        <v>0.02207013812</v>
      </c>
      <c r="AL68" s="18">
        <f t="shared" si="213"/>
        <v>0.0007044571058</v>
      </c>
      <c r="AM68" s="18">
        <f t="shared" si="214"/>
        <v>0.02206180432</v>
      </c>
      <c r="AN68" s="20">
        <f t="shared" si="215"/>
        <v>1.032149944</v>
      </c>
      <c r="AP68" s="18">
        <f t="shared" ref="AP68:AU68" si="224">IF(ISNUMBER(AD68),LN(AD68),"---")</f>
        <v>-3.810805324</v>
      </c>
      <c r="AQ68" s="18">
        <f t="shared" si="224"/>
        <v>-3.832237059</v>
      </c>
      <c r="AR68" s="18">
        <f t="shared" si="224"/>
        <v>-3.770639277</v>
      </c>
      <c r="AS68" s="18">
        <f t="shared" si="224"/>
        <v>-3.841948248</v>
      </c>
      <c r="AT68" s="18" t="str">
        <f t="shared" si="224"/>
        <v>---</v>
      </c>
      <c r="AU68" s="18" t="str">
        <f t="shared" si="224"/>
        <v>---</v>
      </c>
    </row>
    <row r="69" ht="13.5" customHeight="1">
      <c r="A69" s="1" t="s">
        <v>153</v>
      </c>
      <c r="B69" s="15">
        <f>'Raw Plate Reader Measurements'!$O$37</f>
        <v>0.058</v>
      </c>
      <c r="C69" s="15">
        <f>'Raw Plate Reader Measurements'!$O$38</f>
        <v>0.057</v>
      </c>
      <c r="D69" s="15">
        <f>'Raw Plate Reader Measurements'!$O$39</f>
        <v>0.055</v>
      </c>
      <c r="E69" s="15">
        <f>'Raw Plate Reader Measurements'!$O$40</f>
        <v>0.058</v>
      </c>
      <c r="F69" s="16"/>
      <c r="G69" s="16"/>
      <c r="H69" s="1"/>
      <c r="I69" s="15">
        <f>'Raw Plate Reader Measurements'!$D$37</f>
        <v>274</v>
      </c>
      <c r="J69" s="15">
        <f>'Raw Plate Reader Measurements'!$D$38</f>
        <v>284</v>
      </c>
      <c r="K69" s="15">
        <f>'Raw Plate Reader Measurements'!$D$39</f>
        <v>263</v>
      </c>
      <c r="L69" s="15">
        <f>'Raw Plate Reader Measurements'!$D$40</f>
        <v>278</v>
      </c>
      <c r="M69" s="16"/>
      <c r="N69" s="16"/>
      <c r="O69" s="1"/>
      <c r="P69" s="8">
        <f t="shared" ref="P69:U69" si="225">IF(ISBLANK(B69),"---", B69-$B$9)</f>
        <v>0.02375</v>
      </c>
      <c r="Q69" s="8">
        <f t="shared" si="225"/>
        <v>0.02275</v>
      </c>
      <c r="R69" s="8">
        <f t="shared" si="225"/>
        <v>0.02075</v>
      </c>
      <c r="S69" s="8">
        <f t="shared" si="225"/>
        <v>0.02375</v>
      </c>
      <c r="T69" s="8" t="str">
        <f t="shared" si="225"/>
        <v>---</v>
      </c>
      <c r="U69" s="8" t="str">
        <f t="shared" si="225"/>
        <v>---</v>
      </c>
      <c r="V69" s="1"/>
      <c r="W69" s="8">
        <f t="shared" ref="W69:AB69" si="226">IF(ISBLANK(I69),"---",I69-$I$9)</f>
        <v>224</v>
      </c>
      <c r="X69" s="8">
        <f t="shared" si="226"/>
        <v>234</v>
      </c>
      <c r="Y69" s="8">
        <f t="shared" si="226"/>
        <v>213</v>
      </c>
      <c r="Z69" s="8">
        <f t="shared" si="226"/>
        <v>228</v>
      </c>
      <c r="AA69" s="8" t="str">
        <f t="shared" si="226"/>
        <v>---</v>
      </c>
      <c r="AB69" s="8" t="str">
        <f t="shared" si="226"/>
        <v>---</v>
      </c>
      <c r="AC69" s="1"/>
      <c r="AD69" s="18">
        <f t="shared" ref="AD69:AI69" si="227">IF(AND(ISNUMBER(W69),ISNUMBER(P69)),(W69*$B$3)/(P69*$B$2),"---")</f>
        <v>0.2214028379</v>
      </c>
      <c r="AE69" s="18">
        <f t="shared" si="227"/>
        <v>0.24145335</v>
      </c>
      <c r="AF69" s="18">
        <f t="shared" si="227"/>
        <v>0.2409685039</v>
      </c>
      <c r="AG69" s="18">
        <f t="shared" si="227"/>
        <v>0.22535646</v>
      </c>
      <c r="AH69" s="18" t="str">
        <f t="shared" si="227"/>
        <v>---</v>
      </c>
      <c r="AI69" s="18" t="str">
        <f t="shared" si="227"/>
        <v>---</v>
      </c>
      <c r="AJ69" s="1"/>
      <c r="AK69" s="18">
        <f t="shared" si="212"/>
        <v>0.232295288</v>
      </c>
      <c r="AL69" s="18">
        <f t="shared" si="213"/>
        <v>0.01042253292</v>
      </c>
      <c r="AM69" s="18">
        <f t="shared" si="214"/>
        <v>0.2321195276</v>
      </c>
      <c r="AN69" s="20">
        <f t="shared" si="215"/>
        <v>1.045980106</v>
      </c>
      <c r="AP69" s="18">
        <f t="shared" ref="AP69:AU69" si="228">IF(ISNUMBER(AD69),LN(AD69),"---")</f>
        <v>-1.507771441</v>
      </c>
      <c r="AQ69" s="18">
        <f t="shared" si="228"/>
        <v>-1.421078992</v>
      </c>
      <c r="AR69" s="18">
        <f t="shared" si="228"/>
        <v>-1.423089043</v>
      </c>
      <c r="AS69" s="18">
        <f t="shared" si="228"/>
        <v>-1.490071864</v>
      </c>
      <c r="AT69" s="18" t="str">
        <f t="shared" si="228"/>
        <v>---</v>
      </c>
      <c r="AU69" s="18" t="str">
        <f t="shared" si="228"/>
        <v>---</v>
      </c>
    </row>
    <row r="70" ht="13.5" customHeight="1">
      <c r="A70" s="1" t="s">
        <v>154</v>
      </c>
      <c r="B70" s="15">
        <f>'Raw Plate Reader Measurements'!$O$41</f>
        <v>0.054</v>
      </c>
      <c r="C70" s="15">
        <f>'Raw Plate Reader Measurements'!$O$42</f>
        <v>0.054</v>
      </c>
      <c r="D70" s="15">
        <f>'Raw Plate Reader Measurements'!$O$43</f>
        <v>0.051</v>
      </c>
      <c r="E70" s="15">
        <f>'Raw Plate Reader Measurements'!$O$44</f>
        <v>0.052</v>
      </c>
      <c r="F70" s="16"/>
      <c r="G70" s="16"/>
      <c r="H70" s="1"/>
      <c r="I70" s="15">
        <f>'Raw Plate Reader Measurements'!$D$41</f>
        <v>255</v>
      </c>
      <c r="J70" s="15">
        <f>'Raw Plate Reader Measurements'!$D$42</f>
        <v>256</v>
      </c>
      <c r="K70" s="15">
        <f>'Raw Plate Reader Measurements'!$D$43</f>
        <v>248</v>
      </c>
      <c r="L70" s="15">
        <f>'Raw Plate Reader Measurements'!$D$44</f>
        <v>241</v>
      </c>
      <c r="M70" s="16"/>
      <c r="N70" s="16"/>
      <c r="O70" s="1"/>
      <c r="P70" s="8">
        <f t="shared" ref="P70:U70" si="229">IF(ISBLANK(B70),"---", B70-$B$9)</f>
        <v>0.01975</v>
      </c>
      <c r="Q70" s="8">
        <f t="shared" si="229"/>
        <v>0.01975</v>
      </c>
      <c r="R70" s="8">
        <f t="shared" si="229"/>
        <v>0.01675</v>
      </c>
      <c r="S70" s="8">
        <f t="shared" si="229"/>
        <v>0.01775</v>
      </c>
      <c r="T70" s="8" t="str">
        <f t="shared" si="229"/>
        <v>---</v>
      </c>
      <c r="U70" s="8" t="str">
        <f t="shared" si="229"/>
        <v>---</v>
      </c>
      <c r="V70" s="1"/>
      <c r="W70" s="8">
        <f t="shared" ref="W70:AB70" si="230">IF(ISBLANK(I70),"---",I70-$I$9)</f>
        <v>205</v>
      </c>
      <c r="X70" s="8">
        <f t="shared" si="230"/>
        <v>206</v>
      </c>
      <c r="Y70" s="8">
        <f t="shared" si="230"/>
        <v>198</v>
      </c>
      <c r="Z70" s="8">
        <f t="shared" si="230"/>
        <v>191</v>
      </c>
      <c r="AA70" s="8" t="str">
        <f t="shared" si="230"/>
        <v>---</v>
      </c>
      <c r="AB70" s="8" t="str">
        <f t="shared" si="230"/>
        <v>---</v>
      </c>
      <c r="AC70" s="1"/>
      <c r="AD70" s="18">
        <f t="shared" ref="AD70:AI70" si="231">IF(AND(ISNUMBER(W70),ISNUMBER(P70)),(W70*$B$3)/(P70*$B$2),"---")</f>
        <v>0.2436607295</v>
      </c>
      <c r="AE70" s="18">
        <f t="shared" si="231"/>
        <v>0.2448493184</v>
      </c>
      <c r="AF70" s="18">
        <f t="shared" si="231"/>
        <v>0.2774911635</v>
      </c>
      <c r="AG70" s="18">
        <f t="shared" si="231"/>
        <v>0.2526002574</v>
      </c>
      <c r="AH70" s="18" t="str">
        <f t="shared" si="231"/>
        <v>---</v>
      </c>
      <c r="AI70" s="18" t="str">
        <f t="shared" si="231"/>
        <v>---</v>
      </c>
      <c r="AJ70" s="1"/>
      <c r="AK70" s="18">
        <f t="shared" si="212"/>
        <v>0.2546503672</v>
      </c>
      <c r="AL70" s="18">
        <f t="shared" si="213"/>
        <v>0.01573464987</v>
      </c>
      <c r="AM70" s="18">
        <f t="shared" si="214"/>
        <v>0.254297357</v>
      </c>
      <c r="AN70" s="20">
        <f t="shared" si="215"/>
        <v>1.06219717</v>
      </c>
      <c r="AP70" s="18">
        <f t="shared" ref="AP70:AU70" si="232">IF(ISNUMBER(AD70),LN(AD70),"---")</f>
        <v>-1.411978474</v>
      </c>
      <c r="AQ70" s="18">
        <f t="shared" si="232"/>
        <v>-1.407112285</v>
      </c>
      <c r="AR70" s="18">
        <f t="shared" si="232"/>
        <v>-1.28196619</v>
      </c>
      <c r="AS70" s="18">
        <f t="shared" si="232"/>
        <v>-1.37594705</v>
      </c>
      <c r="AT70" s="18" t="str">
        <f t="shared" si="232"/>
        <v>---</v>
      </c>
      <c r="AU70" s="18" t="str">
        <f t="shared" si="232"/>
        <v>---</v>
      </c>
    </row>
    <row r="71" ht="13.5" customHeight="1">
      <c r="A71" s="1" t="s">
        <v>155</v>
      </c>
      <c r="B71" s="15">
        <f>'Raw Plate Reader Measurements'!$P$37</f>
        <v>0.646</v>
      </c>
      <c r="C71" s="15">
        <f>'Raw Plate Reader Measurements'!$P$38</f>
        <v>0.689</v>
      </c>
      <c r="D71" s="15">
        <f>'Raw Plate Reader Measurements'!$P$39</f>
        <v>0.697</v>
      </c>
      <c r="E71" s="15">
        <f>'Raw Plate Reader Measurements'!$P$40</f>
        <v>0.728</v>
      </c>
      <c r="F71" s="16"/>
      <c r="G71" s="16"/>
      <c r="H71" s="1"/>
      <c r="I71" s="15">
        <f>'Raw Plate Reader Measurements'!$E$37</f>
        <v>962</v>
      </c>
      <c r="J71" s="15">
        <f>'Raw Plate Reader Measurements'!$E$38</f>
        <v>941</v>
      </c>
      <c r="K71" s="15">
        <f>'Raw Plate Reader Measurements'!$E$39</f>
        <v>912</v>
      </c>
      <c r="L71" s="15">
        <f>'Raw Plate Reader Measurements'!$E$40</f>
        <v>930</v>
      </c>
      <c r="M71" s="16"/>
      <c r="N71" s="16"/>
      <c r="O71" s="1"/>
      <c r="P71" s="8">
        <f t="shared" ref="P71:U71" si="233">IF(ISBLANK(B71),"---", B71-$B$9)</f>
        <v>0.61175</v>
      </c>
      <c r="Q71" s="8">
        <f t="shared" si="233"/>
        <v>0.65475</v>
      </c>
      <c r="R71" s="8">
        <f t="shared" si="233"/>
        <v>0.66275</v>
      </c>
      <c r="S71" s="8">
        <f t="shared" si="233"/>
        <v>0.69375</v>
      </c>
      <c r="T71" s="8" t="str">
        <f t="shared" si="233"/>
        <v>---</v>
      </c>
      <c r="U71" s="8" t="str">
        <f t="shared" si="233"/>
        <v>---</v>
      </c>
      <c r="V71" s="1"/>
      <c r="W71" s="8">
        <f t="shared" ref="W71:AB71" si="234">IF(ISBLANK(I71),"---",I71-$I$9)</f>
        <v>912</v>
      </c>
      <c r="X71" s="8">
        <f t="shared" si="234"/>
        <v>891</v>
      </c>
      <c r="Y71" s="8">
        <f t="shared" si="234"/>
        <v>862</v>
      </c>
      <c r="Z71" s="8">
        <f t="shared" si="234"/>
        <v>880</v>
      </c>
      <c r="AA71" s="8" t="str">
        <f t="shared" si="234"/>
        <v>---</v>
      </c>
      <c r="AB71" s="8" t="str">
        <f t="shared" si="234"/>
        <v>---</v>
      </c>
      <c r="AC71" s="1"/>
      <c r="AD71" s="18">
        <f t="shared" ref="AD71:AI71" si="235">IF(AND(ISNUMBER(W71),ISNUMBER(P71)),(W71*$B$3)/(P71*$B$2),"---")</f>
        <v>0.03499609923</v>
      </c>
      <c r="AE71" s="18">
        <f t="shared" si="235"/>
        <v>0.03194485902</v>
      </c>
      <c r="AF71" s="18">
        <f t="shared" si="235"/>
        <v>0.03053207414</v>
      </c>
      <c r="AG71" s="18">
        <f t="shared" si="235"/>
        <v>0.02977682955</v>
      </c>
      <c r="AH71" s="18" t="str">
        <f t="shared" si="235"/>
        <v>---</v>
      </c>
      <c r="AI71" s="18" t="str">
        <f t="shared" si="235"/>
        <v>---</v>
      </c>
      <c r="AJ71" s="1"/>
      <c r="AK71" s="18">
        <f t="shared" si="212"/>
        <v>0.03181246549</v>
      </c>
      <c r="AL71" s="18">
        <f t="shared" si="213"/>
        <v>0.002304796989</v>
      </c>
      <c r="AM71" s="18">
        <f t="shared" si="214"/>
        <v>0.03175147058</v>
      </c>
      <c r="AN71" s="20">
        <f t="shared" si="215"/>
        <v>1.073674479</v>
      </c>
      <c r="AP71" s="18">
        <f t="shared" ref="AP71:AU71" si="236">IF(ISNUMBER(AD71),LN(AD71),"---")</f>
        <v>-3.352518674</v>
      </c>
      <c r="AQ71" s="18">
        <f t="shared" si="236"/>
        <v>-3.443744018</v>
      </c>
      <c r="AR71" s="18">
        <f t="shared" si="236"/>
        <v>-3.488977537</v>
      </c>
      <c r="AS71" s="18">
        <f t="shared" si="236"/>
        <v>-3.51402472</v>
      </c>
      <c r="AT71" s="18" t="str">
        <f t="shared" si="236"/>
        <v>---</v>
      </c>
      <c r="AU71" s="18" t="str">
        <f t="shared" si="236"/>
        <v>---</v>
      </c>
    </row>
    <row r="72" ht="13.5" customHeight="1">
      <c r="A72" s="1" t="s">
        <v>156</v>
      </c>
      <c r="B72" s="15">
        <f>'Raw Plate Reader Measurements'!$P$41</f>
        <v>0.695</v>
      </c>
      <c r="C72" s="15">
        <f>'Raw Plate Reader Measurements'!$P$42</f>
        <v>0.706</v>
      </c>
      <c r="D72" s="15">
        <f>'Raw Plate Reader Measurements'!$P$43</f>
        <v>0.62</v>
      </c>
      <c r="E72" s="15">
        <f>'Raw Plate Reader Measurements'!$P$44</f>
        <v>0.646</v>
      </c>
      <c r="F72" s="16"/>
      <c r="G72" s="16"/>
      <c r="H72" s="1"/>
      <c r="I72" s="15">
        <f>'Raw Plate Reader Measurements'!$E$41</f>
        <v>772</v>
      </c>
      <c r="J72" s="15">
        <f>'Raw Plate Reader Measurements'!$E$42</f>
        <v>885</v>
      </c>
      <c r="K72" s="15">
        <f>'Raw Plate Reader Measurements'!$E$43</f>
        <v>852</v>
      </c>
      <c r="L72" s="15">
        <f>'Raw Plate Reader Measurements'!$E$44</f>
        <v>874</v>
      </c>
      <c r="M72" s="16"/>
      <c r="N72" s="16"/>
      <c r="O72" s="1"/>
      <c r="P72" s="8">
        <f t="shared" ref="P72:U72" si="237">IF(ISBLANK(B72),"---", B72-$B$9)</f>
        <v>0.66075</v>
      </c>
      <c r="Q72" s="8">
        <f t="shared" si="237"/>
        <v>0.67175</v>
      </c>
      <c r="R72" s="8">
        <f t="shared" si="237"/>
        <v>0.58575</v>
      </c>
      <c r="S72" s="8">
        <f t="shared" si="237"/>
        <v>0.61175</v>
      </c>
      <c r="T72" s="8" t="str">
        <f t="shared" si="237"/>
        <v>---</v>
      </c>
      <c r="U72" s="8" t="str">
        <f t="shared" si="237"/>
        <v>---</v>
      </c>
      <c r="V72" s="1"/>
      <c r="W72" s="8">
        <f t="shared" ref="W72:AB72" si="238">IF(ISBLANK(I72),"---",I72-$I$9)</f>
        <v>722</v>
      </c>
      <c r="X72" s="8">
        <f t="shared" si="238"/>
        <v>835</v>
      </c>
      <c r="Y72" s="8">
        <f t="shared" si="238"/>
        <v>802</v>
      </c>
      <c r="Z72" s="8">
        <f t="shared" si="238"/>
        <v>824</v>
      </c>
      <c r="AA72" s="8" t="str">
        <f t="shared" si="238"/>
        <v>---</v>
      </c>
      <c r="AB72" s="8" t="str">
        <f t="shared" si="238"/>
        <v>---</v>
      </c>
      <c r="AC72" s="1"/>
      <c r="AD72" s="18">
        <f t="shared" ref="AD72:AI72" si="239">IF(AND(ISNUMBER(W72),ISNUMBER(P72)),(W72*$B$3)/(P72*$B$2),"---")</f>
        <v>0.02565067539</v>
      </c>
      <c r="AE72" s="18">
        <f t="shared" si="239"/>
        <v>0.02917948209</v>
      </c>
      <c r="AF72" s="18">
        <f t="shared" si="239"/>
        <v>0.03214110843</v>
      </c>
      <c r="AG72" s="18">
        <f t="shared" si="239"/>
        <v>0.03161928263</v>
      </c>
      <c r="AH72" s="18" t="str">
        <f t="shared" si="239"/>
        <v>---</v>
      </c>
      <c r="AI72" s="18" t="str">
        <f t="shared" si="239"/>
        <v>---</v>
      </c>
      <c r="AJ72" s="1"/>
      <c r="AK72" s="18">
        <f t="shared" si="212"/>
        <v>0.02964763714</v>
      </c>
      <c r="AL72" s="18">
        <f t="shared" si="213"/>
        <v>0.002960836448</v>
      </c>
      <c r="AM72" s="18">
        <f t="shared" si="214"/>
        <v>0.02953230273</v>
      </c>
      <c r="AN72" s="20">
        <f t="shared" si="215"/>
        <v>1.10849633</v>
      </c>
      <c r="AP72" s="18">
        <f t="shared" ref="AP72:AU72" si="240">IF(ISNUMBER(AD72),LN(AD72),"---")</f>
        <v>-3.663185377</v>
      </c>
      <c r="AQ72" s="18">
        <f t="shared" si="240"/>
        <v>-3.534289485</v>
      </c>
      <c r="AR72" s="18">
        <f t="shared" si="240"/>
        <v>-3.437619432</v>
      </c>
      <c r="AS72" s="18">
        <f t="shared" si="240"/>
        <v>-3.453988135</v>
      </c>
      <c r="AT72" s="18" t="str">
        <f t="shared" si="240"/>
        <v>---</v>
      </c>
      <c r="AU72" s="18" t="str">
        <f t="shared" si="240"/>
        <v>---</v>
      </c>
    </row>
    <row r="73" ht="13.5" customHeight="1">
      <c r="A73" s="1" t="s">
        <v>157</v>
      </c>
      <c r="B73" s="15">
        <f>'Raw Plate Reader Measurements'!$Q$37</f>
        <v>0.673</v>
      </c>
      <c r="C73" s="15">
        <f>'Raw Plate Reader Measurements'!$Q$38</f>
        <v>0.709</v>
      </c>
      <c r="D73" s="15">
        <f>'Raw Plate Reader Measurements'!$Q$39</f>
        <v>0.759</v>
      </c>
      <c r="E73" s="15">
        <f>'Raw Plate Reader Measurements'!$Q$40</f>
        <v>0.717</v>
      </c>
      <c r="F73" s="16"/>
      <c r="G73" s="16"/>
      <c r="H73" s="1"/>
      <c r="I73" s="15">
        <f>'Raw Plate Reader Measurements'!$F$37</f>
        <v>68</v>
      </c>
      <c r="J73" s="15">
        <f>'Raw Plate Reader Measurements'!$F$38</f>
        <v>65</v>
      </c>
      <c r="K73" s="15">
        <f>'Raw Plate Reader Measurements'!$F$39</f>
        <v>62</v>
      </c>
      <c r="L73" s="15">
        <f>'Raw Plate Reader Measurements'!$F$40</f>
        <v>69</v>
      </c>
      <c r="M73" s="16"/>
      <c r="N73" s="16"/>
      <c r="O73" s="1"/>
      <c r="P73" s="8">
        <f t="shared" ref="P73:U73" si="241">IF(ISBLANK(B73),"---", B73-$B$9)</f>
        <v>0.63875</v>
      </c>
      <c r="Q73" s="8">
        <f t="shared" si="241"/>
        <v>0.67475</v>
      </c>
      <c r="R73" s="8">
        <f t="shared" si="241"/>
        <v>0.72475</v>
      </c>
      <c r="S73" s="8">
        <f t="shared" si="241"/>
        <v>0.68275</v>
      </c>
      <c r="T73" s="8" t="str">
        <f t="shared" si="241"/>
        <v>---</v>
      </c>
      <c r="U73" s="8" t="str">
        <f t="shared" si="241"/>
        <v>---</v>
      </c>
      <c r="V73" s="1"/>
      <c r="W73" s="8">
        <f t="shared" ref="W73:AB73" si="242">IF(ISBLANK(I73),"---",I73-$I$9)</f>
        <v>18</v>
      </c>
      <c r="X73" s="8">
        <f t="shared" si="242"/>
        <v>15</v>
      </c>
      <c r="Y73" s="8">
        <f t="shared" si="242"/>
        <v>12</v>
      </c>
      <c r="Z73" s="8">
        <f t="shared" si="242"/>
        <v>19</v>
      </c>
      <c r="AA73" s="8" t="str">
        <f t="shared" si="242"/>
        <v>---</v>
      </c>
      <c r="AB73" s="8" t="str">
        <f t="shared" si="242"/>
        <v>---</v>
      </c>
      <c r="AC73" s="1"/>
      <c r="AD73" s="18">
        <f t="shared" ref="AD73:AI73" si="243">IF(AND(ISNUMBER(W73),ISNUMBER(P73)),(W73*$B$3)/(P73*$B$2),"---")</f>
        <v>0.0006615160275</v>
      </c>
      <c r="AE73" s="18">
        <f t="shared" si="243"/>
        <v>0.0005218517507</v>
      </c>
      <c r="AF73" s="18">
        <f t="shared" si="243"/>
        <v>0.0003886796482</v>
      </c>
      <c r="AG73" s="18">
        <f t="shared" si="243"/>
        <v>0.0006532669261</v>
      </c>
      <c r="AH73" s="18" t="str">
        <f t="shared" si="243"/>
        <v>---</v>
      </c>
      <c r="AI73" s="18" t="str">
        <f t="shared" si="243"/>
        <v>---</v>
      </c>
      <c r="AJ73" s="1"/>
      <c r="AK73" s="18">
        <f t="shared" si="212"/>
        <v>0.0005563285881</v>
      </c>
      <c r="AL73" s="18">
        <f t="shared" si="213"/>
        <v>0.0001287843911</v>
      </c>
      <c r="AM73" s="18">
        <f t="shared" si="214"/>
        <v>0.0005441172531</v>
      </c>
      <c r="AN73" s="20">
        <f t="shared" si="215"/>
        <v>1.283176806</v>
      </c>
      <c r="AP73" s="18">
        <f t="shared" ref="AP73:AU73" si="244">IF(ISNUMBER(AD73),LN(AD73),"---")</f>
        <v>-7.320976346</v>
      </c>
      <c r="AQ73" s="18">
        <f t="shared" si="244"/>
        <v>-7.558127013</v>
      </c>
      <c r="AR73" s="18">
        <f t="shared" si="244"/>
        <v>-7.85275508</v>
      </c>
      <c r="AS73" s="18">
        <f t="shared" si="244"/>
        <v>-7.333524743</v>
      </c>
      <c r="AT73" s="18" t="str">
        <f t="shared" si="244"/>
        <v>---</v>
      </c>
      <c r="AU73" s="18" t="str">
        <f t="shared" si="244"/>
        <v>---</v>
      </c>
    </row>
    <row r="74" ht="13.5" customHeight="1">
      <c r="A74" s="1" t="s">
        <v>158</v>
      </c>
      <c r="B74" s="15">
        <f>'Raw Plate Reader Measurements'!$Q$41</f>
        <v>0.665</v>
      </c>
      <c r="C74" s="15">
        <f>'Raw Plate Reader Measurements'!$Q$42</f>
        <v>0.69</v>
      </c>
      <c r="D74" s="15">
        <f>'Raw Plate Reader Measurements'!$Q$43</f>
        <v>0.671</v>
      </c>
      <c r="E74" s="15">
        <f>'Raw Plate Reader Measurements'!$Q$44</f>
        <v>0.691</v>
      </c>
      <c r="F74" s="16"/>
      <c r="G74" s="16"/>
      <c r="H74" s="1"/>
      <c r="I74" s="15">
        <f>'Raw Plate Reader Measurements'!$F$41</f>
        <v>69</v>
      </c>
      <c r="J74" s="15">
        <f>'Raw Plate Reader Measurements'!$F$42</f>
        <v>66</v>
      </c>
      <c r="K74" s="15">
        <f>'Raw Plate Reader Measurements'!$F$43</f>
        <v>71</v>
      </c>
      <c r="L74" s="15">
        <f>'Raw Plate Reader Measurements'!$F$44</f>
        <v>66</v>
      </c>
      <c r="M74" s="16"/>
      <c r="N74" s="16"/>
      <c r="O74" s="1"/>
      <c r="P74" s="8">
        <f t="shared" ref="P74:U74" si="245">IF(ISBLANK(B74),"---", B74-$B$9)</f>
        <v>0.63075</v>
      </c>
      <c r="Q74" s="8">
        <f t="shared" si="245"/>
        <v>0.65575</v>
      </c>
      <c r="R74" s="8">
        <f t="shared" si="245"/>
        <v>0.63675</v>
      </c>
      <c r="S74" s="8">
        <f t="shared" si="245"/>
        <v>0.65675</v>
      </c>
      <c r="T74" s="8" t="str">
        <f t="shared" si="245"/>
        <v>---</v>
      </c>
      <c r="U74" s="8" t="str">
        <f t="shared" si="245"/>
        <v>---</v>
      </c>
      <c r="V74" s="1"/>
      <c r="W74" s="8">
        <f t="shared" ref="W74:AB74" si="246">IF(ISBLANK(I74),"---",I74-$I$9)</f>
        <v>19</v>
      </c>
      <c r="X74" s="8">
        <f t="shared" si="246"/>
        <v>16</v>
      </c>
      <c r="Y74" s="8">
        <f t="shared" si="246"/>
        <v>21</v>
      </c>
      <c r="Z74" s="8">
        <f t="shared" si="246"/>
        <v>16</v>
      </c>
      <c r="AA74" s="8" t="str">
        <f t="shared" si="246"/>
        <v>---</v>
      </c>
      <c r="AB74" s="8" t="str">
        <f t="shared" si="246"/>
        <v>---</v>
      </c>
      <c r="AC74" s="1"/>
      <c r="AD74" s="18">
        <f t="shared" ref="AD74:AI74" si="247">IF(AND(ISNUMBER(W74),ISNUMBER(P74)),(W74*$B$3)/(P74*$B$2),"---")</f>
        <v>0.0007071232561</v>
      </c>
      <c r="AE74" s="18">
        <f t="shared" si="247"/>
        <v>0.0005727702631</v>
      </c>
      <c r="AF74" s="18">
        <f t="shared" si="247"/>
        <v>0.0007741927857</v>
      </c>
      <c r="AG74" s="18">
        <f t="shared" si="247"/>
        <v>0.0005718981348</v>
      </c>
      <c r="AH74" s="18" t="str">
        <f t="shared" si="247"/>
        <v>---</v>
      </c>
      <c r="AI74" s="18" t="str">
        <f t="shared" si="247"/>
        <v>---</v>
      </c>
      <c r="AJ74" s="1"/>
      <c r="AK74" s="18">
        <f t="shared" si="212"/>
        <v>0.0006564961099</v>
      </c>
      <c r="AL74" s="18">
        <f t="shared" si="213"/>
        <v>0.0001009660838</v>
      </c>
      <c r="AM74" s="18">
        <f t="shared" si="214"/>
        <v>0.0006507450089</v>
      </c>
      <c r="AN74" s="20">
        <f t="shared" si="215"/>
        <v>1.165097593</v>
      </c>
      <c r="AP74" s="18">
        <f t="shared" ref="AP74:AU74" si="248">IF(ISNUMBER(AD74),LN(AD74),"---")</f>
        <v>-7.25430557</v>
      </c>
      <c r="AQ74" s="18">
        <f t="shared" si="248"/>
        <v>-7.465025859</v>
      </c>
      <c r="AR74" s="18">
        <f t="shared" si="248"/>
        <v>-7.163689638</v>
      </c>
      <c r="AS74" s="18">
        <f t="shared" si="248"/>
        <v>-7.466549668</v>
      </c>
      <c r="AT74" s="18" t="str">
        <f t="shared" si="248"/>
        <v>---</v>
      </c>
      <c r="AU74" s="18" t="str">
        <f t="shared" si="248"/>
        <v>---</v>
      </c>
    </row>
    <row r="75" ht="13.5" customHeight="1">
      <c r="A75" s="1" t="s">
        <v>159</v>
      </c>
      <c r="B75" s="15">
        <f>'Raw Plate Reader Measurements'!$R$37</f>
        <v>0.475</v>
      </c>
      <c r="C75" s="15">
        <f>'Raw Plate Reader Measurements'!$R$38</f>
        <v>0.505</v>
      </c>
      <c r="D75" s="15">
        <f>'Raw Plate Reader Measurements'!$R$39</f>
        <v>0.512</v>
      </c>
      <c r="E75" s="15">
        <f>'Raw Plate Reader Measurements'!$R$40</f>
        <v>0.527</v>
      </c>
      <c r="F75" s="16"/>
      <c r="G75" s="16"/>
      <c r="H75" s="1"/>
      <c r="I75" s="15">
        <f>'Raw Plate Reader Measurements'!$G$37</f>
        <v>649</v>
      </c>
      <c r="J75" s="15">
        <f>'Raw Plate Reader Measurements'!$G$38</f>
        <v>655</v>
      </c>
      <c r="K75" s="15">
        <f>'Raw Plate Reader Measurements'!$G$39</f>
        <v>640</v>
      </c>
      <c r="L75" s="15">
        <f>'Raw Plate Reader Measurements'!$G$40</f>
        <v>647</v>
      </c>
      <c r="M75" s="16"/>
      <c r="N75" s="16"/>
      <c r="O75" s="1"/>
      <c r="P75" s="8">
        <f t="shared" ref="P75:U75" si="249">IF(ISBLANK(B75),"---", B75-$B$9)</f>
        <v>0.44075</v>
      </c>
      <c r="Q75" s="8">
        <f t="shared" si="249"/>
        <v>0.47075</v>
      </c>
      <c r="R75" s="8">
        <f t="shared" si="249"/>
        <v>0.47775</v>
      </c>
      <c r="S75" s="8">
        <f t="shared" si="249"/>
        <v>0.49275</v>
      </c>
      <c r="T75" s="8" t="str">
        <f t="shared" si="249"/>
        <v>---</v>
      </c>
      <c r="U75" s="8" t="str">
        <f t="shared" si="249"/>
        <v>---</v>
      </c>
      <c r="V75" s="1"/>
      <c r="W75" s="8">
        <f t="shared" ref="W75:AB75" si="250">IF(ISBLANK(I75),"---",I75-$I$9)</f>
        <v>599</v>
      </c>
      <c r="X75" s="8">
        <f t="shared" si="250"/>
        <v>605</v>
      </c>
      <c r="Y75" s="8">
        <f t="shared" si="250"/>
        <v>590</v>
      </c>
      <c r="Z75" s="8">
        <f t="shared" si="250"/>
        <v>597</v>
      </c>
      <c r="AA75" s="8" t="str">
        <f t="shared" si="250"/>
        <v>---</v>
      </c>
      <c r="AB75" s="8" t="str">
        <f t="shared" si="250"/>
        <v>---</v>
      </c>
      <c r="AC75" s="1"/>
      <c r="AD75" s="18">
        <f t="shared" ref="AD75:AI75" si="251">IF(AND(ISNUMBER(W75),ISNUMBER(P75)),(W75*$B$3)/(P75*$B$2),"---")</f>
        <v>0.03190312903</v>
      </c>
      <c r="AE75" s="18">
        <f t="shared" si="251"/>
        <v>0.03016920214</v>
      </c>
      <c r="AF75" s="18">
        <f t="shared" si="251"/>
        <v>0.02899012546</v>
      </c>
      <c r="AG75" s="18">
        <f t="shared" si="251"/>
        <v>0.02844110575</v>
      </c>
      <c r="AH75" s="18" t="str">
        <f t="shared" si="251"/>
        <v>---</v>
      </c>
      <c r="AI75" s="18" t="str">
        <f t="shared" si="251"/>
        <v>---</v>
      </c>
      <c r="AJ75" s="1"/>
      <c r="AK75" s="18">
        <f t="shared" si="212"/>
        <v>0.0298758906</v>
      </c>
      <c r="AL75" s="18">
        <f t="shared" si="213"/>
        <v>0.001531765296</v>
      </c>
      <c r="AM75" s="18">
        <f t="shared" si="214"/>
        <v>0.02984684425</v>
      </c>
      <c r="AN75" s="20">
        <f t="shared" si="215"/>
        <v>1.052071065</v>
      </c>
      <c r="AP75" s="18">
        <f t="shared" ref="AP75:AU75" si="252">IF(ISNUMBER(AD75),LN(AD75),"---")</f>
        <v>-3.445051185</v>
      </c>
      <c r="AQ75" s="18">
        <f t="shared" si="252"/>
        <v>-3.500933672</v>
      </c>
      <c r="AR75" s="18">
        <f t="shared" si="252"/>
        <v>-3.540800008</v>
      </c>
      <c r="AS75" s="18">
        <f t="shared" si="252"/>
        <v>-3.559919795</v>
      </c>
      <c r="AT75" s="18" t="str">
        <f t="shared" si="252"/>
        <v>---</v>
      </c>
      <c r="AU75" s="18" t="str">
        <f t="shared" si="252"/>
        <v>---</v>
      </c>
    </row>
    <row r="76" ht="13.5" customHeight="1">
      <c r="A76" s="1" t="s">
        <v>160</v>
      </c>
      <c r="B76" s="15">
        <f>'Raw Plate Reader Measurements'!$R$41</f>
        <v>0.532</v>
      </c>
      <c r="C76" s="15">
        <f>'Raw Plate Reader Measurements'!$R$42</f>
        <v>0.556</v>
      </c>
      <c r="D76" s="15">
        <f>'Raw Plate Reader Measurements'!$R$43</f>
        <v>0.47</v>
      </c>
      <c r="E76" s="15">
        <f>'Raw Plate Reader Measurements'!$R$44</f>
        <v>0.507</v>
      </c>
      <c r="F76" s="16"/>
      <c r="G76" s="16"/>
      <c r="H76" s="1"/>
      <c r="I76" s="15">
        <f>'Raw Plate Reader Measurements'!$G$41</f>
        <v>677</v>
      </c>
      <c r="J76" s="15">
        <f>'Raw Plate Reader Measurements'!$G$42</f>
        <v>684</v>
      </c>
      <c r="K76" s="15">
        <f>'Raw Plate Reader Measurements'!$G$43</f>
        <v>656</v>
      </c>
      <c r="L76" s="15">
        <f>'Raw Plate Reader Measurements'!$G$44</f>
        <v>657</v>
      </c>
      <c r="M76" s="16"/>
      <c r="N76" s="16"/>
      <c r="O76" s="1"/>
      <c r="P76" s="8">
        <f t="shared" ref="P76:U76" si="253">IF(ISBLANK(B76),"---", B76-$B$9)</f>
        <v>0.49775</v>
      </c>
      <c r="Q76" s="8">
        <f t="shared" si="253"/>
        <v>0.52175</v>
      </c>
      <c r="R76" s="8">
        <f t="shared" si="253"/>
        <v>0.43575</v>
      </c>
      <c r="S76" s="8">
        <f t="shared" si="253"/>
        <v>0.47275</v>
      </c>
      <c r="T76" s="8" t="str">
        <f t="shared" si="253"/>
        <v>---</v>
      </c>
      <c r="U76" s="8" t="str">
        <f t="shared" si="253"/>
        <v>---</v>
      </c>
      <c r="V76" s="1"/>
      <c r="W76" s="8">
        <f t="shared" ref="W76:AB76" si="254">IF(ISBLANK(I76),"---",I76-$I$9)</f>
        <v>627</v>
      </c>
      <c r="X76" s="8">
        <f t="shared" si="254"/>
        <v>634</v>
      </c>
      <c r="Y76" s="8">
        <f t="shared" si="254"/>
        <v>606</v>
      </c>
      <c r="Z76" s="8">
        <f t="shared" si="254"/>
        <v>607</v>
      </c>
      <c r="AA76" s="8" t="str">
        <f t="shared" si="254"/>
        <v>---</v>
      </c>
      <c r="AB76" s="8" t="str">
        <f t="shared" si="254"/>
        <v>---</v>
      </c>
      <c r="AC76" s="1"/>
      <c r="AD76" s="18">
        <f t="shared" ref="AD76:AI76" si="255">IF(AND(ISNUMBER(W76),ISNUMBER(P76)),(W76*$B$3)/(P76*$B$2),"---")</f>
        <v>0.02957025373</v>
      </c>
      <c r="AE76" s="18">
        <f t="shared" si="255"/>
        <v>0.02852499514</v>
      </c>
      <c r="AF76" s="18">
        <f t="shared" si="255"/>
        <v>0.03264630302</v>
      </c>
      <c r="AG76" s="18">
        <f t="shared" si="255"/>
        <v>0.03014088032</v>
      </c>
      <c r="AH76" s="18" t="str">
        <f t="shared" si="255"/>
        <v>---</v>
      </c>
      <c r="AI76" s="18" t="str">
        <f t="shared" si="255"/>
        <v>---</v>
      </c>
      <c r="AJ76" s="1"/>
      <c r="AK76" s="18">
        <f t="shared" si="212"/>
        <v>0.03022060805</v>
      </c>
      <c r="AL76" s="18">
        <f t="shared" si="213"/>
        <v>0.001750087279</v>
      </c>
      <c r="AM76" s="18">
        <f t="shared" si="214"/>
        <v>0.03018336409</v>
      </c>
      <c r="AN76" s="20">
        <f t="shared" si="215"/>
        <v>1.058725365</v>
      </c>
      <c r="AP76" s="18">
        <f t="shared" ref="AP76:AU76" si="256">IF(ISNUMBER(AD76),LN(AD76),"---")</f>
        <v>-3.520986364</v>
      </c>
      <c r="AQ76" s="18">
        <f t="shared" si="256"/>
        <v>-3.556974554</v>
      </c>
      <c r="AR76" s="18">
        <f t="shared" si="256"/>
        <v>-3.42202366</v>
      </c>
      <c r="AS76" s="18">
        <f t="shared" si="256"/>
        <v>-3.501872879</v>
      </c>
      <c r="AT76" s="18" t="str">
        <f t="shared" si="256"/>
        <v>---</v>
      </c>
      <c r="AU76" s="18" t="str">
        <f t="shared" si="256"/>
        <v>---</v>
      </c>
    </row>
    <row r="77" ht="13.5" customHeight="1">
      <c r="A77" s="1" t="s">
        <v>161</v>
      </c>
      <c r="B77" s="15">
        <f>'Raw Plate Reader Measurements'!$S$37</f>
        <v>0.608</v>
      </c>
      <c r="C77" s="15">
        <f>'Raw Plate Reader Measurements'!$S$38</f>
        <v>0.6</v>
      </c>
      <c r="D77" s="15">
        <f>'Raw Plate Reader Measurements'!$S$39</f>
        <v>0.624</v>
      </c>
      <c r="E77" s="15">
        <f>'Raw Plate Reader Measurements'!$S$40</f>
        <v>0.587</v>
      </c>
      <c r="F77" s="16"/>
      <c r="G77" s="16"/>
      <c r="H77" s="1"/>
      <c r="I77" s="15">
        <f>'Raw Plate Reader Measurements'!$H$37</f>
        <v>177</v>
      </c>
      <c r="J77" s="15">
        <f>'Raw Plate Reader Measurements'!$H$38</f>
        <v>176</v>
      </c>
      <c r="K77" s="15">
        <f>'Raw Plate Reader Measurements'!$H$39</f>
        <v>176</v>
      </c>
      <c r="L77" s="15">
        <f>'Raw Plate Reader Measurements'!$H$40</f>
        <v>174</v>
      </c>
      <c r="M77" s="16"/>
      <c r="N77" s="16"/>
      <c r="O77" s="1"/>
      <c r="P77" s="8">
        <f t="shared" ref="P77:U77" si="257">IF(ISBLANK(B77),"---", B77-$B$9)</f>
        <v>0.57375</v>
      </c>
      <c r="Q77" s="8">
        <f t="shared" si="257"/>
        <v>0.56575</v>
      </c>
      <c r="R77" s="8">
        <f t="shared" si="257"/>
        <v>0.58975</v>
      </c>
      <c r="S77" s="8">
        <f t="shared" si="257"/>
        <v>0.55275</v>
      </c>
      <c r="T77" s="8" t="str">
        <f t="shared" si="257"/>
        <v>---</v>
      </c>
      <c r="U77" s="8" t="str">
        <f t="shared" si="257"/>
        <v>---</v>
      </c>
      <c r="V77" s="1"/>
      <c r="W77" s="8">
        <f t="shared" ref="W77:AB77" si="258">IF(ISBLANK(I77),"---",I77-$I$9)</f>
        <v>127</v>
      </c>
      <c r="X77" s="8">
        <f t="shared" si="258"/>
        <v>126</v>
      </c>
      <c r="Y77" s="8">
        <f t="shared" si="258"/>
        <v>126</v>
      </c>
      <c r="Z77" s="8">
        <f t="shared" si="258"/>
        <v>124</v>
      </c>
      <c r="AA77" s="8" t="str">
        <f t="shared" si="258"/>
        <v>---</v>
      </c>
      <c r="AB77" s="8" t="str">
        <f t="shared" si="258"/>
        <v>---</v>
      </c>
      <c r="AC77" s="1"/>
      <c r="AD77" s="18">
        <f t="shared" ref="AD77:AI77" si="259">IF(AND(ISNUMBER(W77),ISNUMBER(P77)),(W77*$B$3)/(P77*$B$2),"---")</f>
        <v>0.005196127528</v>
      </c>
      <c r="AE77" s="18">
        <f t="shared" si="259"/>
        <v>0.00522811054</v>
      </c>
      <c r="AF77" s="18">
        <f t="shared" si="259"/>
        <v>0.005015351484</v>
      </c>
      <c r="AG77" s="18">
        <f t="shared" si="259"/>
        <v>0.00526613166</v>
      </c>
      <c r="AH77" s="18" t="str">
        <f t="shared" si="259"/>
        <v>---</v>
      </c>
      <c r="AI77" s="18" t="str">
        <f t="shared" si="259"/>
        <v>---</v>
      </c>
      <c r="AJ77" s="1"/>
      <c r="AK77" s="18">
        <f t="shared" si="212"/>
        <v>0.005176430303</v>
      </c>
      <c r="AL77" s="18">
        <f t="shared" si="213"/>
        <v>0.0001111328738</v>
      </c>
      <c r="AM77" s="18">
        <f t="shared" si="214"/>
        <v>0.005175525021</v>
      </c>
      <c r="AN77" s="20">
        <f t="shared" si="215"/>
        <v>1.021896438</v>
      </c>
      <c r="AP77" s="18">
        <f t="shared" ref="AP77:AU77" si="260">IF(ISNUMBER(AD77),LN(AD77),"---")</f>
        <v>-5.259841637</v>
      </c>
      <c r="AQ77" s="18">
        <f t="shared" si="260"/>
        <v>-5.25370534</v>
      </c>
      <c r="AR77" s="18">
        <f t="shared" si="260"/>
        <v>-5.295251773</v>
      </c>
      <c r="AS77" s="18">
        <f t="shared" si="260"/>
        <v>-5.246459216</v>
      </c>
      <c r="AT77" s="18" t="str">
        <f t="shared" si="260"/>
        <v>---</v>
      </c>
      <c r="AU77" s="18" t="str">
        <f t="shared" si="260"/>
        <v>---</v>
      </c>
    </row>
    <row r="78" ht="13.5" customHeight="1">
      <c r="A78" s="1" t="s">
        <v>162</v>
      </c>
      <c r="B78" s="15">
        <f>'Raw Plate Reader Measurements'!$S$41</f>
        <v>0.619</v>
      </c>
      <c r="C78" s="15">
        <f>'Raw Plate Reader Measurements'!$S$42</f>
        <v>0.635</v>
      </c>
      <c r="D78" s="15">
        <f>'Raw Plate Reader Measurements'!$S$43</f>
        <v>0.623</v>
      </c>
      <c r="E78" s="15">
        <f>'Raw Plate Reader Measurements'!$S$44</f>
        <v>0.626</v>
      </c>
      <c r="F78" s="16"/>
      <c r="G78" s="16"/>
      <c r="H78" s="1"/>
      <c r="I78" s="15">
        <f>'Raw Plate Reader Measurements'!$H$41</f>
        <v>174</v>
      </c>
      <c r="J78" s="15">
        <f>'Raw Plate Reader Measurements'!$H$42</f>
        <v>181</v>
      </c>
      <c r="K78" s="15">
        <f>'Raw Plate Reader Measurements'!$H$43</f>
        <v>183</v>
      </c>
      <c r="L78" s="15">
        <f>'Raw Plate Reader Measurements'!$H$44</f>
        <v>181</v>
      </c>
      <c r="M78" s="16"/>
      <c r="N78" s="16"/>
      <c r="O78" s="1"/>
      <c r="P78" s="8">
        <f t="shared" ref="P78:U78" si="261">IF(ISBLANK(B78),"---", B78-$B$9)</f>
        <v>0.58475</v>
      </c>
      <c r="Q78" s="8">
        <f t="shared" si="261"/>
        <v>0.60075</v>
      </c>
      <c r="R78" s="8">
        <f t="shared" si="261"/>
        <v>0.58875</v>
      </c>
      <c r="S78" s="8">
        <f t="shared" si="261"/>
        <v>0.59175</v>
      </c>
      <c r="T78" s="8" t="str">
        <f t="shared" si="261"/>
        <v>---</v>
      </c>
      <c r="U78" s="8" t="str">
        <f t="shared" si="261"/>
        <v>---</v>
      </c>
      <c r="V78" s="1"/>
      <c r="W78" s="8">
        <f t="shared" ref="W78:AB78" si="262">IF(ISBLANK(I78),"---",I78-$I$9)</f>
        <v>124</v>
      </c>
      <c r="X78" s="8">
        <f t="shared" si="262"/>
        <v>131</v>
      </c>
      <c r="Y78" s="8">
        <f t="shared" si="262"/>
        <v>133</v>
      </c>
      <c r="Z78" s="8">
        <f t="shared" si="262"/>
        <v>131</v>
      </c>
      <c r="AA78" s="8" t="str">
        <f t="shared" si="262"/>
        <v>---</v>
      </c>
      <c r="AB78" s="8" t="str">
        <f t="shared" si="262"/>
        <v>---</v>
      </c>
      <c r="AC78" s="1"/>
      <c r="AD78" s="18">
        <f t="shared" ref="AD78:AI78" si="263">IF(AND(ISNUMBER(W78),ISNUMBER(P78)),(W78*$B$3)/(P78*$B$2),"---")</f>
        <v>0.004977946602</v>
      </c>
      <c r="AE78" s="18">
        <f t="shared" si="263"/>
        <v>0.00511889587</v>
      </c>
      <c r="AF78" s="18">
        <f t="shared" si="263"/>
        <v>0.005302974024</v>
      </c>
      <c r="AG78" s="18">
        <f t="shared" si="263"/>
        <v>0.0051967498</v>
      </c>
      <c r="AH78" s="18" t="str">
        <f t="shared" si="263"/>
        <v>---</v>
      </c>
      <c r="AI78" s="18" t="str">
        <f t="shared" si="263"/>
        <v>---</v>
      </c>
      <c r="AJ78" s="1"/>
      <c r="AK78" s="18">
        <f t="shared" si="212"/>
        <v>0.005149141574</v>
      </c>
      <c r="AL78" s="18">
        <f t="shared" si="213"/>
        <v>0.000136813117</v>
      </c>
      <c r="AM78" s="18">
        <f t="shared" si="214"/>
        <v>0.005147773847</v>
      </c>
      <c r="AN78" s="20">
        <f t="shared" si="215"/>
        <v>1.026997559</v>
      </c>
      <c r="AP78" s="18">
        <f t="shared" ref="AP78:AU78" si="264">IF(ISNUMBER(AD78),LN(AD78),"---")</f>
        <v>-5.302737802</v>
      </c>
      <c r="AQ78" s="18">
        <f t="shared" si="264"/>
        <v>-5.274816514</v>
      </c>
      <c r="AR78" s="18">
        <f t="shared" si="264"/>
        <v>-5.239487479</v>
      </c>
      <c r="AS78" s="18">
        <f t="shared" si="264"/>
        <v>-5.259721887</v>
      </c>
      <c r="AT78" s="18" t="str">
        <f t="shared" si="264"/>
        <v>---</v>
      </c>
      <c r="AU78" s="18" t="str">
        <f t="shared" si="264"/>
        <v>---</v>
      </c>
    </row>
    <row r="79" ht="13.5" customHeight="1">
      <c r="A79" s="1" t="s">
        <v>163</v>
      </c>
      <c r="B79" s="15">
        <f>'Raw Plate Reader Measurements'!$T$37</f>
        <v>0.661</v>
      </c>
      <c r="C79" s="15">
        <f>'Raw Plate Reader Measurements'!$T$38</f>
        <v>0.668</v>
      </c>
      <c r="D79" s="15">
        <f>'Raw Plate Reader Measurements'!$T$39</f>
        <v>0.677</v>
      </c>
      <c r="E79" s="15">
        <f>'Raw Plate Reader Measurements'!$T$40</f>
        <v>0.695</v>
      </c>
      <c r="F79" s="16"/>
      <c r="G79" s="16"/>
      <c r="H79" s="1"/>
      <c r="I79" s="15">
        <f>'Raw Plate Reader Measurements'!$I$37</f>
        <v>62</v>
      </c>
      <c r="J79" s="15">
        <f>'Raw Plate Reader Measurements'!$I$38</f>
        <v>58</v>
      </c>
      <c r="K79" s="15">
        <f>'Raw Plate Reader Measurements'!$I$39</f>
        <v>57</v>
      </c>
      <c r="L79" s="15">
        <f>'Raw Plate Reader Measurements'!$I$40</f>
        <v>63</v>
      </c>
      <c r="M79" s="16"/>
      <c r="N79" s="16"/>
      <c r="O79" s="1"/>
      <c r="P79" s="8">
        <f t="shared" ref="P79:U79" si="265">IF(ISBLANK(B79),"---", B79-$B$9)</f>
        <v>0.62675</v>
      </c>
      <c r="Q79" s="8">
        <f t="shared" si="265"/>
        <v>0.63375</v>
      </c>
      <c r="R79" s="8">
        <f t="shared" si="265"/>
        <v>0.64275</v>
      </c>
      <c r="S79" s="8">
        <f t="shared" si="265"/>
        <v>0.66075</v>
      </c>
      <c r="T79" s="8" t="str">
        <f t="shared" si="265"/>
        <v>---</v>
      </c>
      <c r="U79" s="8" t="str">
        <f t="shared" si="265"/>
        <v>---</v>
      </c>
      <c r="V79" s="1"/>
      <c r="W79" s="8">
        <f t="shared" ref="W79:AB79" si="266">IF(ISBLANK(I79),"---",I79-$I$9)</f>
        <v>12</v>
      </c>
      <c r="X79" s="8">
        <f t="shared" si="266"/>
        <v>8</v>
      </c>
      <c r="Y79" s="8">
        <f t="shared" si="266"/>
        <v>7</v>
      </c>
      <c r="Z79" s="8">
        <f t="shared" si="266"/>
        <v>13</v>
      </c>
      <c r="AA79" s="8" t="str">
        <f t="shared" si="266"/>
        <v>---</v>
      </c>
      <c r="AB79" s="8" t="str">
        <f t="shared" si="266"/>
        <v>---</v>
      </c>
      <c r="AC79" s="1"/>
      <c r="AD79" s="18">
        <f t="shared" ref="AD79:AI79" si="267">IF(AND(ISNUMBER(W79),ISNUMBER(P79)),(W79*$B$3)/(P79*$B$2),"---")</f>
        <v>0.0004494544476</v>
      </c>
      <c r="AE79" s="18">
        <f t="shared" si="267"/>
        <v>0.0002963267061</v>
      </c>
      <c r="AF79" s="18">
        <f t="shared" si="267"/>
        <v>0.0002556552606</v>
      </c>
      <c r="AG79" s="18">
        <f t="shared" si="267"/>
        <v>0.000461854266</v>
      </c>
      <c r="AH79" s="18" t="str">
        <f t="shared" si="267"/>
        <v>---</v>
      </c>
      <c r="AI79" s="18" t="str">
        <f t="shared" si="267"/>
        <v>---</v>
      </c>
      <c r="AJ79" s="1"/>
      <c r="AK79" s="18">
        <f t="shared" si="212"/>
        <v>0.0003658226701</v>
      </c>
      <c r="AL79" s="18">
        <f t="shared" si="213"/>
        <v>0.0001051711125</v>
      </c>
      <c r="AM79" s="18">
        <f t="shared" si="214"/>
        <v>0.0003541229246</v>
      </c>
      <c r="AN79" s="20">
        <f t="shared" si="215"/>
        <v>1.34630803</v>
      </c>
      <c r="AP79" s="18">
        <f t="shared" ref="AP79:AU79" si="268">IF(ISNUMBER(AD79),LN(AD79),"---")</f>
        <v>-7.707476049</v>
      </c>
      <c r="AQ79" s="18">
        <f t="shared" si="268"/>
        <v>-8.124047975</v>
      </c>
      <c r="AR79" s="18">
        <f t="shared" si="268"/>
        <v>-8.271680659</v>
      </c>
      <c r="AS79" s="18">
        <f t="shared" si="268"/>
        <v>-7.680261158</v>
      </c>
      <c r="AT79" s="18" t="str">
        <f t="shared" si="268"/>
        <v>---</v>
      </c>
      <c r="AU79" s="18" t="str">
        <f t="shared" si="268"/>
        <v>---</v>
      </c>
    </row>
    <row r="80" ht="13.5" customHeight="1">
      <c r="A80" s="1" t="s">
        <v>164</v>
      </c>
      <c r="B80" s="15">
        <f>'Raw Plate Reader Measurements'!$T$41</f>
        <v>0.62</v>
      </c>
      <c r="C80" s="15">
        <f>'Raw Plate Reader Measurements'!$T$42</f>
        <v>0.662</v>
      </c>
      <c r="D80" s="15">
        <f>'Raw Plate Reader Measurements'!$T$43</f>
        <v>0.65</v>
      </c>
      <c r="E80" s="15">
        <f>'Raw Plate Reader Measurements'!$T$44</f>
        <v>0.648</v>
      </c>
      <c r="F80" s="16"/>
      <c r="G80" s="16"/>
      <c r="H80" s="1"/>
      <c r="I80" s="15">
        <f>'Raw Plate Reader Measurements'!$I$41</f>
        <v>59</v>
      </c>
      <c r="J80" s="15">
        <f>'Raw Plate Reader Measurements'!$I$42</f>
        <v>59</v>
      </c>
      <c r="K80" s="15">
        <f>'Raw Plate Reader Measurements'!$I$43</f>
        <v>60</v>
      </c>
      <c r="L80" s="15">
        <f>'Raw Plate Reader Measurements'!$I$44</f>
        <v>59</v>
      </c>
      <c r="M80" s="16"/>
      <c r="N80" s="16"/>
      <c r="O80" s="1"/>
      <c r="P80" s="8">
        <f t="shared" ref="P80:U80" si="269">IF(ISBLANK(B80),"---", B80-$B$9)</f>
        <v>0.58575</v>
      </c>
      <c r="Q80" s="8">
        <f t="shared" si="269"/>
        <v>0.62775</v>
      </c>
      <c r="R80" s="8">
        <f t="shared" si="269"/>
        <v>0.61575</v>
      </c>
      <c r="S80" s="8">
        <f t="shared" si="269"/>
        <v>0.61375</v>
      </c>
      <c r="T80" s="8" t="str">
        <f t="shared" si="269"/>
        <v>---</v>
      </c>
      <c r="U80" s="8" t="str">
        <f t="shared" si="269"/>
        <v>---</v>
      </c>
      <c r="V80" s="1"/>
      <c r="W80" s="8">
        <f t="shared" ref="W80:AB80" si="270">IF(ISBLANK(I80),"---",I80-$I$9)</f>
        <v>9</v>
      </c>
      <c r="X80" s="8">
        <f t="shared" si="270"/>
        <v>9</v>
      </c>
      <c r="Y80" s="8">
        <f t="shared" si="270"/>
        <v>10</v>
      </c>
      <c r="Z80" s="8">
        <f t="shared" si="270"/>
        <v>9</v>
      </c>
      <c r="AA80" s="8" t="str">
        <f t="shared" si="270"/>
        <v>---</v>
      </c>
      <c r="AB80" s="8" t="str">
        <f t="shared" si="270"/>
        <v>---</v>
      </c>
      <c r="AC80" s="1"/>
      <c r="AD80" s="18">
        <f t="shared" ref="AD80:AI80" si="271">IF(AND(ISNUMBER(W80),ISNUMBER(P80)),(W80*$B$3)/(P80*$B$2),"---")</f>
        <v>0.0003606857555</v>
      </c>
      <c r="AE80" s="18">
        <f t="shared" si="271"/>
        <v>0.0003365538531</v>
      </c>
      <c r="AF80" s="18">
        <f t="shared" si="271"/>
        <v>0.0003812363987</v>
      </c>
      <c r="AG80" s="18">
        <f t="shared" si="271"/>
        <v>0.0003442308452</v>
      </c>
      <c r="AH80" s="18" t="str">
        <f t="shared" si="271"/>
        <v>---</v>
      </c>
      <c r="AI80" s="18" t="str">
        <f t="shared" si="271"/>
        <v>---</v>
      </c>
      <c r="AJ80" s="1"/>
      <c r="AK80" s="18">
        <f t="shared" si="212"/>
        <v>0.0003556767131</v>
      </c>
      <c r="AL80" s="18">
        <f t="shared" si="213"/>
        <v>0.00001979124134</v>
      </c>
      <c r="AM80" s="18">
        <f t="shared" si="214"/>
        <v>0.0003552686821</v>
      </c>
      <c r="AN80" s="20">
        <f t="shared" si="215"/>
        <v>1.056717573</v>
      </c>
      <c r="AP80" s="18">
        <f t="shared" ref="AP80:AU80" si="272">IF(ISNUMBER(AD80),LN(AD80),"---")</f>
        <v>-7.927503462</v>
      </c>
      <c r="AQ80" s="18">
        <f t="shared" si="272"/>
        <v>-7.996752383</v>
      </c>
      <c r="AR80" s="18">
        <f t="shared" si="272"/>
        <v>-7.872090906</v>
      </c>
      <c r="AS80" s="18">
        <f t="shared" si="272"/>
        <v>-7.974198064</v>
      </c>
      <c r="AT80" s="18" t="str">
        <f t="shared" si="272"/>
        <v>---</v>
      </c>
      <c r="AU80" s="18" t="str">
        <f t="shared" si="272"/>
        <v>---</v>
      </c>
    </row>
    <row r="8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P81" s="1"/>
      <c r="AQ81" s="1"/>
      <c r="AR81" s="1"/>
      <c r="AS81" s="1"/>
      <c r="AT81" s="1"/>
      <c r="AU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P82" s="1"/>
      <c r="AQ82" s="1"/>
      <c r="AR82" s="1"/>
      <c r="AS82" s="1"/>
      <c r="AT82" s="1"/>
      <c r="AU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P83" s="1"/>
      <c r="AQ83" s="1"/>
      <c r="AR83" s="1"/>
      <c r="AS83" s="1"/>
      <c r="AT83" s="1"/>
      <c r="AU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P84" s="1"/>
      <c r="AQ84" s="1"/>
      <c r="AR84" s="1"/>
      <c r="AS84" s="1"/>
      <c r="AT84" s="1"/>
      <c r="AU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P85" s="1"/>
      <c r="AQ85" s="1"/>
      <c r="AR85" s="1"/>
      <c r="AS85" s="1"/>
      <c r="AT85" s="1"/>
      <c r="AU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P86" s="1"/>
      <c r="AQ86" s="1"/>
      <c r="AR86" s="1"/>
      <c r="AS86" s="1"/>
      <c r="AT86" s="1"/>
      <c r="AU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P87" s="1"/>
      <c r="AQ87" s="1"/>
      <c r="AR87" s="1"/>
      <c r="AS87" s="1"/>
      <c r="AT87" s="1"/>
      <c r="AU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P88" s="1"/>
      <c r="AQ88" s="1"/>
      <c r="AR88" s="1"/>
      <c r="AS88" s="1"/>
      <c r="AT88" s="1"/>
      <c r="AU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P89" s="1"/>
      <c r="AQ89" s="1"/>
      <c r="AR89" s="1"/>
      <c r="AS89" s="1"/>
      <c r="AT89" s="1"/>
      <c r="AU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P90" s="1"/>
      <c r="AQ90" s="1"/>
      <c r="AR90" s="1"/>
      <c r="AS90" s="1"/>
      <c r="AT90" s="1"/>
      <c r="AU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P91" s="1"/>
      <c r="AQ91" s="1"/>
      <c r="AR91" s="1"/>
      <c r="AS91" s="1"/>
      <c r="AT91" s="1"/>
      <c r="AU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P92" s="1"/>
      <c r="AQ92" s="1"/>
      <c r="AR92" s="1"/>
      <c r="AS92" s="1"/>
      <c r="AT92" s="1"/>
      <c r="AU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P93" s="1"/>
      <c r="AQ93" s="1"/>
      <c r="AR93" s="1"/>
      <c r="AS93" s="1"/>
      <c r="AT93" s="1"/>
      <c r="AU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P94" s="1"/>
      <c r="AQ94" s="1"/>
      <c r="AR94" s="1"/>
      <c r="AS94" s="1"/>
      <c r="AT94" s="1"/>
      <c r="AU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P95" s="1"/>
      <c r="AQ95" s="1"/>
      <c r="AR95" s="1"/>
      <c r="AS95" s="1"/>
      <c r="AT95" s="1"/>
      <c r="AU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P96" s="1"/>
      <c r="AQ96" s="1"/>
      <c r="AR96" s="1"/>
      <c r="AS96" s="1"/>
      <c r="AT96" s="1"/>
      <c r="AU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P97" s="1"/>
      <c r="AQ97" s="1"/>
      <c r="AR97" s="1"/>
      <c r="AS97" s="1"/>
      <c r="AT97" s="1"/>
      <c r="AU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P98" s="1"/>
      <c r="AQ98" s="1"/>
      <c r="AR98" s="1"/>
      <c r="AS98" s="1"/>
      <c r="AT98" s="1"/>
      <c r="AU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P99" s="1"/>
      <c r="AQ99" s="1"/>
      <c r="AR99" s="1"/>
      <c r="AS99" s="1"/>
      <c r="AT99" s="1"/>
      <c r="AU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P100" s="1"/>
      <c r="AQ100" s="1"/>
      <c r="AR100" s="1"/>
      <c r="AS100" s="1"/>
      <c r="AT100" s="1"/>
      <c r="AU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P101" s="1"/>
      <c r="AQ101" s="1"/>
      <c r="AR101" s="1"/>
      <c r="AS101" s="1"/>
      <c r="AT101" s="1"/>
      <c r="AU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P102" s="1"/>
      <c r="AQ102" s="1"/>
      <c r="AR102" s="1"/>
      <c r="AS102" s="1"/>
      <c r="AT102" s="1"/>
      <c r="AU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P103" s="1"/>
      <c r="AQ103" s="1"/>
      <c r="AR103" s="1"/>
      <c r="AS103" s="1"/>
      <c r="AT103" s="1"/>
      <c r="AU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P104" s="1"/>
      <c r="AQ104" s="1"/>
      <c r="AR104" s="1"/>
      <c r="AS104" s="1"/>
      <c r="AT104" s="1"/>
      <c r="AU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P105" s="1"/>
      <c r="AQ105" s="1"/>
      <c r="AR105" s="1"/>
      <c r="AS105" s="1"/>
      <c r="AT105" s="1"/>
      <c r="AU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P106" s="1"/>
      <c r="AQ106" s="1"/>
      <c r="AR106" s="1"/>
      <c r="AS106" s="1"/>
      <c r="AT106" s="1"/>
      <c r="AU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P107" s="1"/>
      <c r="AQ107" s="1"/>
      <c r="AR107" s="1"/>
      <c r="AS107" s="1"/>
      <c r="AT107" s="1"/>
      <c r="AU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P108" s="1"/>
      <c r="AQ108" s="1"/>
      <c r="AR108" s="1"/>
      <c r="AS108" s="1"/>
      <c r="AT108" s="1"/>
      <c r="AU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P109" s="1"/>
      <c r="AQ109" s="1"/>
      <c r="AR109" s="1"/>
      <c r="AS109" s="1"/>
      <c r="AT109" s="1"/>
      <c r="AU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P110" s="1"/>
      <c r="AQ110" s="1"/>
      <c r="AR110" s="1"/>
      <c r="AS110" s="1"/>
      <c r="AT110" s="1"/>
      <c r="AU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P111" s="1"/>
      <c r="AQ111" s="1"/>
      <c r="AR111" s="1"/>
      <c r="AS111" s="1"/>
      <c r="AT111" s="1"/>
      <c r="AU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P112" s="1"/>
      <c r="AQ112" s="1"/>
      <c r="AR112" s="1"/>
      <c r="AS112" s="1"/>
      <c r="AT112" s="1"/>
      <c r="AU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P113" s="1"/>
      <c r="AQ113" s="1"/>
      <c r="AR113" s="1"/>
      <c r="AS113" s="1"/>
      <c r="AT113" s="1"/>
      <c r="AU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P114" s="1"/>
      <c r="AQ114" s="1"/>
      <c r="AR114" s="1"/>
      <c r="AS114" s="1"/>
      <c r="AT114" s="1"/>
      <c r="AU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P115" s="1"/>
      <c r="AQ115" s="1"/>
      <c r="AR115" s="1"/>
      <c r="AS115" s="1"/>
      <c r="AT115" s="1"/>
      <c r="AU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P116" s="1"/>
      <c r="AQ116" s="1"/>
      <c r="AR116" s="1"/>
      <c r="AS116" s="1"/>
      <c r="AT116" s="1"/>
      <c r="AU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P117" s="1"/>
      <c r="AQ117" s="1"/>
      <c r="AR117" s="1"/>
      <c r="AS117" s="1"/>
      <c r="AT117" s="1"/>
      <c r="AU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P118" s="1"/>
      <c r="AQ118" s="1"/>
      <c r="AR118" s="1"/>
      <c r="AS118" s="1"/>
      <c r="AT118" s="1"/>
      <c r="AU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P119" s="1"/>
      <c r="AQ119" s="1"/>
      <c r="AR119" s="1"/>
      <c r="AS119" s="1"/>
      <c r="AT119" s="1"/>
      <c r="AU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P120" s="1"/>
      <c r="AQ120" s="1"/>
      <c r="AR120" s="1"/>
      <c r="AS120" s="1"/>
      <c r="AT120" s="1"/>
      <c r="AU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P121" s="1"/>
      <c r="AQ121" s="1"/>
      <c r="AR121" s="1"/>
      <c r="AS121" s="1"/>
      <c r="AT121" s="1"/>
      <c r="AU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P122" s="1"/>
      <c r="AQ122" s="1"/>
      <c r="AR122" s="1"/>
      <c r="AS122" s="1"/>
      <c r="AT122" s="1"/>
      <c r="AU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P123" s="1"/>
      <c r="AQ123" s="1"/>
      <c r="AR123" s="1"/>
      <c r="AS123" s="1"/>
      <c r="AT123" s="1"/>
      <c r="AU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P124" s="1"/>
      <c r="AQ124" s="1"/>
      <c r="AR124" s="1"/>
      <c r="AS124" s="1"/>
      <c r="AT124" s="1"/>
      <c r="AU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P125" s="1"/>
      <c r="AQ125" s="1"/>
      <c r="AR125" s="1"/>
      <c r="AS125" s="1"/>
      <c r="AT125" s="1"/>
      <c r="AU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P126" s="1"/>
      <c r="AQ126" s="1"/>
      <c r="AR126" s="1"/>
      <c r="AS126" s="1"/>
      <c r="AT126" s="1"/>
      <c r="AU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P127" s="1"/>
      <c r="AQ127" s="1"/>
      <c r="AR127" s="1"/>
      <c r="AS127" s="1"/>
      <c r="AT127" s="1"/>
      <c r="AU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P128" s="1"/>
      <c r="AQ128" s="1"/>
      <c r="AR128" s="1"/>
      <c r="AS128" s="1"/>
      <c r="AT128" s="1"/>
      <c r="AU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P129" s="1"/>
      <c r="AQ129" s="1"/>
      <c r="AR129" s="1"/>
      <c r="AS129" s="1"/>
      <c r="AT129" s="1"/>
      <c r="AU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P130" s="1"/>
      <c r="AQ130" s="1"/>
      <c r="AR130" s="1"/>
      <c r="AS130" s="1"/>
      <c r="AT130" s="1"/>
      <c r="AU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P131" s="1"/>
      <c r="AQ131" s="1"/>
      <c r="AR131" s="1"/>
      <c r="AS131" s="1"/>
      <c r="AT131" s="1"/>
      <c r="AU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P132" s="1"/>
      <c r="AQ132" s="1"/>
      <c r="AR132" s="1"/>
      <c r="AS132" s="1"/>
      <c r="AT132" s="1"/>
      <c r="AU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P133" s="1"/>
      <c r="AQ133" s="1"/>
      <c r="AR133" s="1"/>
      <c r="AS133" s="1"/>
      <c r="AT133" s="1"/>
      <c r="AU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P134" s="1"/>
      <c r="AQ134" s="1"/>
      <c r="AR134" s="1"/>
      <c r="AS134" s="1"/>
      <c r="AT134" s="1"/>
      <c r="AU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P135" s="1"/>
      <c r="AQ135" s="1"/>
      <c r="AR135" s="1"/>
      <c r="AS135" s="1"/>
      <c r="AT135" s="1"/>
      <c r="AU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P136" s="1"/>
      <c r="AQ136" s="1"/>
      <c r="AR136" s="1"/>
      <c r="AS136" s="1"/>
      <c r="AT136" s="1"/>
      <c r="AU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P137" s="1"/>
      <c r="AQ137" s="1"/>
      <c r="AR137" s="1"/>
      <c r="AS137" s="1"/>
      <c r="AT137" s="1"/>
      <c r="AU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P138" s="1"/>
      <c r="AQ138" s="1"/>
      <c r="AR138" s="1"/>
      <c r="AS138" s="1"/>
      <c r="AT138" s="1"/>
      <c r="AU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P139" s="1"/>
      <c r="AQ139" s="1"/>
      <c r="AR139" s="1"/>
      <c r="AS139" s="1"/>
      <c r="AT139" s="1"/>
      <c r="AU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P140" s="1"/>
      <c r="AQ140" s="1"/>
      <c r="AR140" s="1"/>
      <c r="AS140" s="1"/>
      <c r="AT140" s="1"/>
      <c r="AU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P141" s="1"/>
      <c r="AQ141" s="1"/>
      <c r="AR141" s="1"/>
      <c r="AS141" s="1"/>
      <c r="AT141" s="1"/>
      <c r="AU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P142" s="1"/>
      <c r="AQ142" s="1"/>
      <c r="AR142" s="1"/>
      <c r="AS142" s="1"/>
      <c r="AT142" s="1"/>
      <c r="AU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P143" s="1"/>
      <c r="AQ143" s="1"/>
      <c r="AR143" s="1"/>
      <c r="AS143" s="1"/>
      <c r="AT143" s="1"/>
      <c r="AU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P144" s="1"/>
      <c r="AQ144" s="1"/>
      <c r="AR144" s="1"/>
      <c r="AS144" s="1"/>
      <c r="AT144" s="1"/>
      <c r="AU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P145" s="1"/>
      <c r="AQ145" s="1"/>
      <c r="AR145" s="1"/>
      <c r="AS145" s="1"/>
      <c r="AT145" s="1"/>
      <c r="AU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P146" s="1"/>
      <c r="AQ146" s="1"/>
      <c r="AR146" s="1"/>
      <c r="AS146" s="1"/>
      <c r="AT146" s="1"/>
      <c r="AU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P147" s="1"/>
      <c r="AQ147" s="1"/>
      <c r="AR147" s="1"/>
      <c r="AS147" s="1"/>
      <c r="AT147" s="1"/>
      <c r="AU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P148" s="1"/>
      <c r="AQ148" s="1"/>
      <c r="AR148" s="1"/>
      <c r="AS148" s="1"/>
      <c r="AT148" s="1"/>
      <c r="AU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P149" s="1"/>
      <c r="AQ149" s="1"/>
      <c r="AR149" s="1"/>
      <c r="AS149" s="1"/>
      <c r="AT149" s="1"/>
      <c r="AU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P150" s="1"/>
      <c r="AQ150" s="1"/>
      <c r="AR150" s="1"/>
      <c r="AS150" s="1"/>
      <c r="AT150" s="1"/>
      <c r="AU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P151" s="1"/>
      <c r="AQ151" s="1"/>
      <c r="AR151" s="1"/>
      <c r="AS151" s="1"/>
      <c r="AT151" s="1"/>
      <c r="AU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P152" s="1"/>
      <c r="AQ152" s="1"/>
      <c r="AR152" s="1"/>
      <c r="AS152" s="1"/>
      <c r="AT152" s="1"/>
      <c r="AU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P153" s="1"/>
      <c r="AQ153" s="1"/>
      <c r="AR153" s="1"/>
      <c r="AS153" s="1"/>
      <c r="AT153" s="1"/>
      <c r="AU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P154" s="1"/>
      <c r="AQ154" s="1"/>
      <c r="AR154" s="1"/>
      <c r="AS154" s="1"/>
      <c r="AT154" s="1"/>
      <c r="AU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P155" s="1"/>
      <c r="AQ155" s="1"/>
      <c r="AR155" s="1"/>
      <c r="AS155" s="1"/>
      <c r="AT155" s="1"/>
      <c r="AU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P156" s="1"/>
      <c r="AQ156" s="1"/>
      <c r="AR156" s="1"/>
      <c r="AS156" s="1"/>
      <c r="AT156" s="1"/>
      <c r="AU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P157" s="1"/>
      <c r="AQ157" s="1"/>
      <c r="AR157" s="1"/>
      <c r="AS157" s="1"/>
      <c r="AT157" s="1"/>
      <c r="AU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P158" s="1"/>
      <c r="AQ158" s="1"/>
      <c r="AR158" s="1"/>
      <c r="AS158" s="1"/>
      <c r="AT158" s="1"/>
      <c r="AU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P159" s="1"/>
      <c r="AQ159" s="1"/>
      <c r="AR159" s="1"/>
      <c r="AS159" s="1"/>
      <c r="AT159" s="1"/>
      <c r="AU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P160" s="1"/>
      <c r="AQ160" s="1"/>
      <c r="AR160" s="1"/>
      <c r="AS160" s="1"/>
      <c r="AT160" s="1"/>
      <c r="AU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P161" s="1"/>
      <c r="AQ161" s="1"/>
      <c r="AR161" s="1"/>
      <c r="AS161" s="1"/>
      <c r="AT161" s="1"/>
      <c r="AU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P162" s="1"/>
      <c r="AQ162" s="1"/>
      <c r="AR162" s="1"/>
      <c r="AS162" s="1"/>
      <c r="AT162" s="1"/>
      <c r="AU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P163" s="1"/>
      <c r="AQ163" s="1"/>
      <c r="AR163" s="1"/>
      <c r="AS163" s="1"/>
      <c r="AT163" s="1"/>
      <c r="AU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P164" s="1"/>
      <c r="AQ164" s="1"/>
      <c r="AR164" s="1"/>
      <c r="AS164" s="1"/>
      <c r="AT164" s="1"/>
      <c r="AU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P165" s="1"/>
      <c r="AQ165" s="1"/>
      <c r="AR165" s="1"/>
      <c r="AS165" s="1"/>
      <c r="AT165" s="1"/>
      <c r="AU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P166" s="1"/>
      <c r="AQ166" s="1"/>
      <c r="AR166" s="1"/>
      <c r="AS166" s="1"/>
      <c r="AT166" s="1"/>
      <c r="AU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P167" s="1"/>
      <c r="AQ167" s="1"/>
      <c r="AR167" s="1"/>
      <c r="AS167" s="1"/>
      <c r="AT167" s="1"/>
      <c r="AU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P168" s="1"/>
      <c r="AQ168" s="1"/>
      <c r="AR168" s="1"/>
      <c r="AS168" s="1"/>
      <c r="AT168" s="1"/>
      <c r="AU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P169" s="1"/>
      <c r="AQ169" s="1"/>
      <c r="AR169" s="1"/>
      <c r="AS169" s="1"/>
      <c r="AT169" s="1"/>
      <c r="AU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P170" s="1"/>
      <c r="AQ170" s="1"/>
      <c r="AR170" s="1"/>
      <c r="AS170" s="1"/>
      <c r="AT170" s="1"/>
      <c r="AU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P171" s="1"/>
      <c r="AQ171" s="1"/>
      <c r="AR171" s="1"/>
      <c r="AS171" s="1"/>
      <c r="AT171" s="1"/>
      <c r="AU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P172" s="1"/>
      <c r="AQ172" s="1"/>
      <c r="AR172" s="1"/>
      <c r="AS172" s="1"/>
      <c r="AT172" s="1"/>
      <c r="AU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P173" s="1"/>
      <c r="AQ173" s="1"/>
      <c r="AR173" s="1"/>
      <c r="AS173" s="1"/>
      <c r="AT173" s="1"/>
      <c r="AU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P174" s="1"/>
      <c r="AQ174" s="1"/>
      <c r="AR174" s="1"/>
      <c r="AS174" s="1"/>
      <c r="AT174" s="1"/>
      <c r="AU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P175" s="1"/>
      <c r="AQ175" s="1"/>
      <c r="AR175" s="1"/>
      <c r="AS175" s="1"/>
      <c r="AT175" s="1"/>
      <c r="AU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P176" s="1"/>
      <c r="AQ176" s="1"/>
      <c r="AR176" s="1"/>
      <c r="AS176" s="1"/>
      <c r="AT176" s="1"/>
      <c r="AU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P177" s="1"/>
      <c r="AQ177" s="1"/>
      <c r="AR177" s="1"/>
      <c r="AS177" s="1"/>
      <c r="AT177" s="1"/>
      <c r="AU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P178" s="1"/>
      <c r="AQ178" s="1"/>
      <c r="AR178" s="1"/>
      <c r="AS178" s="1"/>
      <c r="AT178" s="1"/>
      <c r="AU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P179" s="1"/>
      <c r="AQ179" s="1"/>
      <c r="AR179" s="1"/>
      <c r="AS179" s="1"/>
      <c r="AT179" s="1"/>
      <c r="AU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P180" s="1"/>
      <c r="AQ180" s="1"/>
      <c r="AR180" s="1"/>
      <c r="AS180" s="1"/>
      <c r="AT180" s="1"/>
      <c r="AU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P181" s="1"/>
      <c r="AQ181" s="1"/>
      <c r="AR181" s="1"/>
      <c r="AS181" s="1"/>
      <c r="AT181" s="1"/>
      <c r="AU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P182" s="1"/>
      <c r="AQ182" s="1"/>
      <c r="AR182" s="1"/>
      <c r="AS182" s="1"/>
      <c r="AT182" s="1"/>
      <c r="AU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P183" s="1"/>
      <c r="AQ183" s="1"/>
      <c r="AR183" s="1"/>
      <c r="AS183" s="1"/>
      <c r="AT183" s="1"/>
      <c r="AU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P184" s="1"/>
      <c r="AQ184" s="1"/>
      <c r="AR184" s="1"/>
      <c r="AS184" s="1"/>
      <c r="AT184" s="1"/>
      <c r="AU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P185" s="1"/>
      <c r="AQ185" s="1"/>
      <c r="AR185" s="1"/>
      <c r="AS185" s="1"/>
      <c r="AT185" s="1"/>
      <c r="AU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P186" s="1"/>
      <c r="AQ186" s="1"/>
      <c r="AR186" s="1"/>
      <c r="AS186" s="1"/>
      <c r="AT186" s="1"/>
      <c r="AU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P187" s="1"/>
      <c r="AQ187" s="1"/>
      <c r="AR187" s="1"/>
      <c r="AS187" s="1"/>
      <c r="AT187" s="1"/>
      <c r="AU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P188" s="1"/>
      <c r="AQ188" s="1"/>
      <c r="AR188" s="1"/>
      <c r="AS188" s="1"/>
      <c r="AT188" s="1"/>
      <c r="AU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P189" s="1"/>
      <c r="AQ189" s="1"/>
      <c r="AR189" s="1"/>
      <c r="AS189" s="1"/>
      <c r="AT189" s="1"/>
      <c r="AU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P190" s="1"/>
      <c r="AQ190" s="1"/>
      <c r="AR190" s="1"/>
      <c r="AS190" s="1"/>
      <c r="AT190" s="1"/>
      <c r="AU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P191" s="1"/>
      <c r="AQ191" s="1"/>
      <c r="AR191" s="1"/>
      <c r="AS191" s="1"/>
      <c r="AT191" s="1"/>
      <c r="AU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P192" s="1"/>
      <c r="AQ192" s="1"/>
      <c r="AR192" s="1"/>
      <c r="AS192" s="1"/>
      <c r="AT192" s="1"/>
      <c r="AU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P193" s="1"/>
      <c r="AQ193" s="1"/>
      <c r="AR193" s="1"/>
      <c r="AS193" s="1"/>
      <c r="AT193" s="1"/>
      <c r="AU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P194" s="1"/>
      <c r="AQ194" s="1"/>
      <c r="AR194" s="1"/>
      <c r="AS194" s="1"/>
      <c r="AT194" s="1"/>
      <c r="AU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P195" s="1"/>
      <c r="AQ195" s="1"/>
      <c r="AR195" s="1"/>
      <c r="AS195" s="1"/>
      <c r="AT195" s="1"/>
      <c r="AU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P196" s="1"/>
      <c r="AQ196" s="1"/>
      <c r="AR196" s="1"/>
      <c r="AS196" s="1"/>
      <c r="AT196" s="1"/>
      <c r="AU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P197" s="1"/>
      <c r="AQ197" s="1"/>
      <c r="AR197" s="1"/>
      <c r="AS197" s="1"/>
      <c r="AT197" s="1"/>
      <c r="AU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P198" s="1"/>
      <c r="AQ198" s="1"/>
      <c r="AR198" s="1"/>
      <c r="AS198" s="1"/>
      <c r="AT198" s="1"/>
      <c r="AU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P199" s="1"/>
      <c r="AQ199" s="1"/>
      <c r="AR199" s="1"/>
      <c r="AS199" s="1"/>
      <c r="AT199" s="1"/>
      <c r="AU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P200" s="1"/>
      <c r="AQ200" s="1"/>
      <c r="AR200" s="1"/>
      <c r="AS200" s="1"/>
      <c r="AT200" s="1"/>
      <c r="AU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P201" s="1"/>
      <c r="AQ201" s="1"/>
      <c r="AR201" s="1"/>
      <c r="AS201" s="1"/>
      <c r="AT201" s="1"/>
      <c r="AU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P202" s="1"/>
      <c r="AQ202" s="1"/>
      <c r="AR202" s="1"/>
      <c r="AS202" s="1"/>
      <c r="AT202" s="1"/>
      <c r="AU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P203" s="1"/>
      <c r="AQ203" s="1"/>
      <c r="AR203" s="1"/>
      <c r="AS203" s="1"/>
      <c r="AT203" s="1"/>
      <c r="AU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P204" s="1"/>
      <c r="AQ204" s="1"/>
      <c r="AR204" s="1"/>
      <c r="AS204" s="1"/>
      <c r="AT204" s="1"/>
      <c r="AU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P205" s="1"/>
      <c r="AQ205" s="1"/>
      <c r="AR205" s="1"/>
      <c r="AS205" s="1"/>
      <c r="AT205" s="1"/>
      <c r="AU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P206" s="1"/>
      <c r="AQ206" s="1"/>
      <c r="AR206" s="1"/>
      <c r="AS206" s="1"/>
      <c r="AT206" s="1"/>
      <c r="AU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P207" s="1"/>
      <c r="AQ207" s="1"/>
      <c r="AR207" s="1"/>
      <c r="AS207" s="1"/>
      <c r="AT207" s="1"/>
      <c r="AU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P208" s="1"/>
      <c r="AQ208" s="1"/>
      <c r="AR208" s="1"/>
      <c r="AS208" s="1"/>
      <c r="AT208" s="1"/>
      <c r="AU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P209" s="1"/>
      <c r="AQ209" s="1"/>
      <c r="AR209" s="1"/>
      <c r="AS209" s="1"/>
      <c r="AT209" s="1"/>
      <c r="AU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P210" s="1"/>
      <c r="AQ210" s="1"/>
      <c r="AR210" s="1"/>
      <c r="AS210" s="1"/>
      <c r="AT210" s="1"/>
      <c r="AU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P211" s="1"/>
      <c r="AQ211" s="1"/>
      <c r="AR211" s="1"/>
      <c r="AS211" s="1"/>
      <c r="AT211" s="1"/>
      <c r="AU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P212" s="1"/>
      <c r="AQ212" s="1"/>
      <c r="AR212" s="1"/>
      <c r="AS212" s="1"/>
      <c r="AT212" s="1"/>
      <c r="AU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P213" s="1"/>
      <c r="AQ213" s="1"/>
      <c r="AR213" s="1"/>
      <c r="AS213" s="1"/>
      <c r="AT213" s="1"/>
      <c r="AU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P214" s="1"/>
      <c r="AQ214" s="1"/>
      <c r="AR214" s="1"/>
      <c r="AS214" s="1"/>
      <c r="AT214" s="1"/>
      <c r="AU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P215" s="1"/>
      <c r="AQ215" s="1"/>
      <c r="AR215" s="1"/>
      <c r="AS215" s="1"/>
      <c r="AT215" s="1"/>
      <c r="AU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P216" s="1"/>
      <c r="AQ216" s="1"/>
      <c r="AR216" s="1"/>
      <c r="AS216" s="1"/>
      <c r="AT216" s="1"/>
      <c r="AU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P217" s="1"/>
      <c r="AQ217" s="1"/>
      <c r="AR217" s="1"/>
      <c r="AS217" s="1"/>
      <c r="AT217" s="1"/>
      <c r="AU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P218" s="1"/>
      <c r="AQ218" s="1"/>
      <c r="AR218" s="1"/>
      <c r="AS218" s="1"/>
      <c r="AT218" s="1"/>
      <c r="AU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P219" s="1"/>
      <c r="AQ219" s="1"/>
      <c r="AR219" s="1"/>
      <c r="AS219" s="1"/>
      <c r="AT219" s="1"/>
      <c r="AU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P220" s="1"/>
      <c r="AQ220" s="1"/>
      <c r="AR220" s="1"/>
      <c r="AS220" s="1"/>
      <c r="AT220" s="1"/>
      <c r="AU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P221" s="1"/>
      <c r="AQ221" s="1"/>
      <c r="AR221" s="1"/>
      <c r="AS221" s="1"/>
      <c r="AT221" s="1"/>
      <c r="AU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P222" s="1"/>
      <c r="AQ222" s="1"/>
      <c r="AR222" s="1"/>
      <c r="AS222" s="1"/>
      <c r="AT222" s="1"/>
      <c r="AU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P223" s="1"/>
      <c r="AQ223" s="1"/>
      <c r="AR223" s="1"/>
      <c r="AS223" s="1"/>
      <c r="AT223" s="1"/>
      <c r="AU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P224" s="1"/>
      <c r="AQ224" s="1"/>
      <c r="AR224" s="1"/>
      <c r="AS224" s="1"/>
      <c r="AT224" s="1"/>
      <c r="AU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P225" s="1"/>
      <c r="AQ225" s="1"/>
      <c r="AR225" s="1"/>
      <c r="AS225" s="1"/>
      <c r="AT225" s="1"/>
      <c r="AU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P226" s="1"/>
      <c r="AQ226" s="1"/>
      <c r="AR226" s="1"/>
      <c r="AS226" s="1"/>
      <c r="AT226" s="1"/>
      <c r="AU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P227" s="1"/>
      <c r="AQ227" s="1"/>
      <c r="AR227" s="1"/>
      <c r="AS227" s="1"/>
      <c r="AT227" s="1"/>
      <c r="AU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P228" s="1"/>
      <c r="AQ228" s="1"/>
      <c r="AR228" s="1"/>
      <c r="AS228" s="1"/>
      <c r="AT228" s="1"/>
      <c r="AU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P229" s="1"/>
      <c r="AQ229" s="1"/>
      <c r="AR229" s="1"/>
      <c r="AS229" s="1"/>
      <c r="AT229" s="1"/>
      <c r="AU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P230" s="1"/>
      <c r="AQ230" s="1"/>
      <c r="AR230" s="1"/>
      <c r="AS230" s="1"/>
      <c r="AT230" s="1"/>
      <c r="AU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P231" s="1"/>
      <c r="AQ231" s="1"/>
      <c r="AR231" s="1"/>
      <c r="AS231" s="1"/>
      <c r="AT231" s="1"/>
      <c r="AU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P232" s="1"/>
      <c r="AQ232" s="1"/>
      <c r="AR232" s="1"/>
      <c r="AS232" s="1"/>
      <c r="AT232" s="1"/>
      <c r="AU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P233" s="1"/>
      <c r="AQ233" s="1"/>
      <c r="AR233" s="1"/>
      <c r="AS233" s="1"/>
      <c r="AT233" s="1"/>
      <c r="AU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P234" s="1"/>
      <c r="AQ234" s="1"/>
      <c r="AR234" s="1"/>
      <c r="AS234" s="1"/>
      <c r="AT234" s="1"/>
      <c r="AU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P235" s="1"/>
      <c r="AQ235" s="1"/>
      <c r="AR235" s="1"/>
      <c r="AS235" s="1"/>
      <c r="AT235" s="1"/>
      <c r="AU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P236" s="1"/>
      <c r="AQ236" s="1"/>
      <c r="AR236" s="1"/>
      <c r="AS236" s="1"/>
      <c r="AT236" s="1"/>
      <c r="AU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P237" s="1"/>
      <c r="AQ237" s="1"/>
      <c r="AR237" s="1"/>
      <c r="AS237" s="1"/>
      <c r="AT237" s="1"/>
      <c r="AU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P238" s="1"/>
      <c r="AQ238" s="1"/>
      <c r="AR238" s="1"/>
      <c r="AS238" s="1"/>
      <c r="AT238" s="1"/>
      <c r="AU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P239" s="1"/>
      <c r="AQ239" s="1"/>
      <c r="AR239" s="1"/>
      <c r="AS239" s="1"/>
      <c r="AT239" s="1"/>
      <c r="AU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P240" s="1"/>
      <c r="AQ240" s="1"/>
      <c r="AR240" s="1"/>
      <c r="AS240" s="1"/>
      <c r="AT240" s="1"/>
      <c r="AU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P241" s="1"/>
      <c r="AQ241" s="1"/>
      <c r="AR241" s="1"/>
      <c r="AS241" s="1"/>
      <c r="AT241" s="1"/>
      <c r="AU241" s="1"/>
    </row>
    <row r="242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P242" s="1"/>
      <c r="AQ242" s="1"/>
      <c r="AR242" s="1"/>
      <c r="AS242" s="1"/>
      <c r="AT242" s="1"/>
      <c r="AU242" s="1"/>
    </row>
    <row r="243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P243" s="1"/>
      <c r="AQ243" s="1"/>
      <c r="AR243" s="1"/>
      <c r="AS243" s="1"/>
      <c r="AT243" s="1"/>
      <c r="AU243" s="1"/>
    </row>
    <row r="244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P244" s="1"/>
      <c r="AQ244" s="1"/>
      <c r="AR244" s="1"/>
      <c r="AS244" s="1"/>
      <c r="AT244" s="1"/>
      <c r="AU244" s="1"/>
    </row>
    <row r="245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P245" s="1"/>
      <c r="AQ245" s="1"/>
      <c r="AR245" s="1"/>
      <c r="AS245" s="1"/>
      <c r="AT245" s="1"/>
      <c r="AU245" s="1"/>
    </row>
    <row r="24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P246" s="1"/>
      <c r="AQ246" s="1"/>
      <c r="AR246" s="1"/>
      <c r="AS246" s="1"/>
      <c r="AT246" s="1"/>
      <c r="AU246" s="1"/>
    </row>
    <row r="24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P247" s="1"/>
      <c r="AQ247" s="1"/>
      <c r="AR247" s="1"/>
      <c r="AS247" s="1"/>
      <c r="AT247" s="1"/>
      <c r="AU247" s="1"/>
    </row>
    <row r="248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P248" s="1"/>
      <c r="AQ248" s="1"/>
      <c r="AR248" s="1"/>
      <c r="AS248" s="1"/>
      <c r="AT248" s="1"/>
      <c r="AU248" s="1"/>
    </row>
    <row r="249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P249" s="1"/>
      <c r="AQ249" s="1"/>
      <c r="AR249" s="1"/>
      <c r="AS249" s="1"/>
      <c r="AT249" s="1"/>
      <c r="AU249" s="1"/>
    </row>
    <row r="25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P250" s="1"/>
      <c r="AQ250" s="1"/>
      <c r="AR250" s="1"/>
      <c r="AS250" s="1"/>
      <c r="AT250" s="1"/>
      <c r="AU250" s="1"/>
    </row>
    <row r="25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P251" s="1"/>
      <c r="AQ251" s="1"/>
      <c r="AR251" s="1"/>
      <c r="AS251" s="1"/>
      <c r="AT251" s="1"/>
      <c r="AU251" s="1"/>
    </row>
    <row r="252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P252" s="1"/>
      <c r="AQ252" s="1"/>
      <c r="AR252" s="1"/>
      <c r="AS252" s="1"/>
      <c r="AT252" s="1"/>
      <c r="AU252" s="1"/>
    </row>
    <row r="253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P253" s="1"/>
      <c r="AQ253" s="1"/>
      <c r="AR253" s="1"/>
      <c r="AS253" s="1"/>
      <c r="AT253" s="1"/>
      <c r="AU253" s="1"/>
    </row>
    <row r="254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P254" s="1"/>
      <c r="AQ254" s="1"/>
      <c r="AR254" s="1"/>
      <c r="AS254" s="1"/>
      <c r="AT254" s="1"/>
      <c r="AU254" s="1"/>
    </row>
    <row r="255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P255" s="1"/>
      <c r="AQ255" s="1"/>
      <c r="AR255" s="1"/>
      <c r="AS255" s="1"/>
      <c r="AT255" s="1"/>
      <c r="AU255" s="1"/>
    </row>
    <row r="25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P256" s="1"/>
      <c r="AQ256" s="1"/>
      <c r="AR256" s="1"/>
      <c r="AS256" s="1"/>
      <c r="AT256" s="1"/>
      <c r="AU256" s="1"/>
    </row>
    <row r="25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P257" s="1"/>
      <c r="AQ257" s="1"/>
      <c r="AR257" s="1"/>
      <c r="AS257" s="1"/>
      <c r="AT257" s="1"/>
      <c r="AU257" s="1"/>
    </row>
    <row r="258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P258" s="1"/>
      <c r="AQ258" s="1"/>
      <c r="AR258" s="1"/>
      <c r="AS258" s="1"/>
      <c r="AT258" s="1"/>
      <c r="AU258" s="1"/>
    </row>
    <row r="259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P259" s="1"/>
      <c r="AQ259" s="1"/>
      <c r="AR259" s="1"/>
      <c r="AS259" s="1"/>
      <c r="AT259" s="1"/>
      <c r="AU259" s="1"/>
    </row>
    <row r="26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P260" s="1"/>
      <c r="AQ260" s="1"/>
      <c r="AR260" s="1"/>
      <c r="AS260" s="1"/>
      <c r="AT260" s="1"/>
      <c r="AU260" s="1"/>
    </row>
    <row r="26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P261" s="1"/>
      <c r="AQ261" s="1"/>
      <c r="AR261" s="1"/>
      <c r="AS261" s="1"/>
      <c r="AT261" s="1"/>
      <c r="AU261" s="1"/>
    </row>
    <row r="262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P262" s="1"/>
      <c r="AQ262" s="1"/>
      <c r="AR262" s="1"/>
      <c r="AS262" s="1"/>
      <c r="AT262" s="1"/>
      <c r="AU262" s="1"/>
    </row>
    <row r="263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P263" s="1"/>
      <c r="AQ263" s="1"/>
      <c r="AR263" s="1"/>
      <c r="AS263" s="1"/>
      <c r="AT263" s="1"/>
      <c r="AU263" s="1"/>
    </row>
    <row r="264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P264" s="1"/>
      <c r="AQ264" s="1"/>
      <c r="AR264" s="1"/>
      <c r="AS264" s="1"/>
      <c r="AT264" s="1"/>
      <c r="AU264" s="1"/>
    </row>
    <row r="265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P265" s="1"/>
      <c r="AQ265" s="1"/>
      <c r="AR265" s="1"/>
      <c r="AS265" s="1"/>
      <c r="AT265" s="1"/>
      <c r="AU265" s="1"/>
    </row>
    <row r="26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P266" s="1"/>
      <c r="AQ266" s="1"/>
      <c r="AR266" s="1"/>
      <c r="AS266" s="1"/>
      <c r="AT266" s="1"/>
      <c r="AU266" s="1"/>
    </row>
    <row r="26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P267" s="1"/>
      <c r="AQ267" s="1"/>
      <c r="AR267" s="1"/>
      <c r="AS267" s="1"/>
      <c r="AT267" s="1"/>
      <c r="AU267" s="1"/>
    </row>
    <row r="268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P268" s="1"/>
      <c r="AQ268" s="1"/>
      <c r="AR268" s="1"/>
      <c r="AS268" s="1"/>
      <c r="AT268" s="1"/>
      <c r="AU268" s="1"/>
    </row>
    <row r="269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P269" s="1"/>
      <c r="AQ269" s="1"/>
      <c r="AR269" s="1"/>
      <c r="AS269" s="1"/>
      <c r="AT269" s="1"/>
      <c r="AU269" s="1"/>
    </row>
    <row r="27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P270" s="1"/>
      <c r="AQ270" s="1"/>
      <c r="AR270" s="1"/>
      <c r="AS270" s="1"/>
      <c r="AT270" s="1"/>
      <c r="AU270" s="1"/>
    </row>
    <row r="27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P271" s="1"/>
      <c r="AQ271" s="1"/>
      <c r="AR271" s="1"/>
      <c r="AS271" s="1"/>
      <c r="AT271" s="1"/>
      <c r="AU271" s="1"/>
    </row>
    <row r="272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P272" s="1"/>
      <c r="AQ272" s="1"/>
      <c r="AR272" s="1"/>
      <c r="AS272" s="1"/>
      <c r="AT272" s="1"/>
      <c r="AU272" s="1"/>
    </row>
    <row r="273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P273" s="1"/>
      <c r="AQ273" s="1"/>
      <c r="AR273" s="1"/>
      <c r="AS273" s="1"/>
      <c r="AT273" s="1"/>
      <c r="AU273" s="1"/>
    </row>
    <row r="274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P274" s="1"/>
      <c r="AQ274" s="1"/>
      <c r="AR274" s="1"/>
      <c r="AS274" s="1"/>
      <c r="AT274" s="1"/>
      <c r="AU274" s="1"/>
    </row>
    <row r="275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P275" s="1"/>
      <c r="AQ275" s="1"/>
      <c r="AR275" s="1"/>
      <c r="AS275" s="1"/>
      <c r="AT275" s="1"/>
      <c r="AU275" s="1"/>
    </row>
    <row r="27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P276" s="1"/>
      <c r="AQ276" s="1"/>
      <c r="AR276" s="1"/>
      <c r="AS276" s="1"/>
      <c r="AT276" s="1"/>
      <c r="AU276" s="1"/>
    </row>
    <row r="27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P277" s="1"/>
      <c r="AQ277" s="1"/>
      <c r="AR277" s="1"/>
      <c r="AS277" s="1"/>
      <c r="AT277" s="1"/>
      <c r="AU277" s="1"/>
    </row>
    <row r="278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P278" s="1"/>
      <c r="AQ278" s="1"/>
      <c r="AR278" s="1"/>
      <c r="AS278" s="1"/>
      <c r="AT278" s="1"/>
      <c r="AU278" s="1"/>
    </row>
    <row r="279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P279" s="1"/>
      <c r="AQ279" s="1"/>
      <c r="AR279" s="1"/>
      <c r="AS279" s="1"/>
      <c r="AT279" s="1"/>
      <c r="AU279" s="1"/>
    </row>
    <row r="280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P280" s="1"/>
      <c r="AQ280" s="1"/>
      <c r="AR280" s="1"/>
      <c r="AS280" s="1"/>
      <c r="AT280" s="1"/>
      <c r="AU280" s="1"/>
    </row>
    <row r="28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P281" s="1"/>
      <c r="AQ281" s="1"/>
      <c r="AR281" s="1"/>
      <c r="AS281" s="1"/>
      <c r="AT281" s="1"/>
      <c r="AU281" s="1"/>
    </row>
    <row r="282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P282" s="1"/>
      <c r="AQ282" s="1"/>
      <c r="AR282" s="1"/>
      <c r="AS282" s="1"/>
      <c r="AT282" s="1"/>
      <c r="AU282" s="1"/>
    </row>
    <row r="283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P283" s="1"/>
      <c r="AQ283" s="1"/>
      <c r="AR283" s="1"/>
      <c r="AS283" s="1"/>
      <c r="AT283" s="1"/>
      <c r="AU283" s="1"/>
    </row>
    <row r="284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P284" s="1"/>
      <c r="AQ284" s="1"/>
      <c r="AR284" s="1"/>
      <c r="AS284" s="1"/>
      <c r="AT284" s="1"/>
      <c r="AU284" s="1"/>
    </row>
    <row r="285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P285" s="1"/>
      <c r="AQ285" s="1"/>
      <c r="AR285" s="1"/>
      <c r="AS285" s="1"/>
      <c r="AT285" s="1"/>
      <c r="AU285" s="1"/>
    </row>
    <row r="28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P286" s="1"/>
      <c r="AQ286" s="1"/>
      <c r="AR286" s="1"/>
      <c r="AS286" s="1"/>
      <c r="AT286" s="1"/>
      <c r="AU286" s="1"/>
    </row>
    <row r="28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P287" s="1"/>
      <c r="AQ287" s="1"/>
      <c r="AR287" s="1"/>
      <c r="AS287" s="1"/>
      <c r="AT287" s="1"/>
      <c r="AU287" s="1"/>
    </row>
    <row r="288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P288" s="1"/>
      <c r="AQ288" s="1"/>
      <c r="AR288" s="1"/>
      <c r="AS288" s="1"/>
      <c r="AT288" s="1"/>
      <c r="AU288" s="1"/>
    </row>
    <row r="289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P289" s="1"/>
      <c r="AQ289" s="1"/>
      <c r="AR289" s="1"/>
      <c r="AS289" s="1"/>
      <c r="AT289" s="1"/>
      <c r="AU289" s="1"/>
    </row>
    <row r="290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P290" s="1"/>
      <c r="AQ290" s="1"/>
      <c r="AR290" s="1"/>
      <c r="AS290" s="1"/>
      <c r="AT290" s="1"/>
      <c r="AU290" s="1"/>
    </row>
    <row r="29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P291" s="1"/>
      <c r="AQ291" s="1"/>
      <c r="AR291" s="1"/>
      <c r="AS291" s="1"/>
      <c r="AT291" s="1"/>
      <c r="AU291" s="1"/>
    </row>
    <row r="292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P292" s="1"/>
      <c r="AQ292" s="1"/>
      <c r="AR292" s="1"/>
      <c r="AS292" s="1"/>
      <c r="AT292" s="1"/>
      <c r="AU292" s="1"/>
    </row>
    <row r="293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P293" s="1"/>
      <c r="AQ293" s="1"/>
      <c r="AR293" s="1"/>
      <c r="AS293" s="1"/>
      <c r="AT293" s="1"/>
      <c r="AU293" s="1"/>
    </row>
    <row r="294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P294" s="1"/>
      <c r="AQ294" s="1"/>
      <c r="AR294" s="1"/>
      <c r="AS294" s="1"/>
      <c r="AT294" s="1"/>
      <c r="AU294" s="1"/>
    </row>
    <row r="295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P295" s="1"/>
      <c r="AQ295" s="1"/>
      <c r="AR295" s="1"/>
      <c r="AS295" s="1"/>
      <c r="AT295" s="1"/>
      <c r="AU295" s="1"/>
    </row>
    <row r="29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P296" s="1"/>
      <c r="AQ296" s="1"/>
      <c r="AR296" s="1"/>
      <c r="AS296" s="1"/>
      <c r="AT296" s="1"/>
      <c r="AU296" s="1"/>
    </row>
    <row r="29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P297" s="1"/>
      <c r="AQ297" s="1"/>
      <c r="AR297" s="1"/>
      <c r="AS297" s="1"/>
      <c r="AT297" s="1"/>
      <c r="AU297" s="1"/>
    </row>
    <row r="298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P298" s="1"/>
      <c r="AQ298" s="1"/>
      <c r="AR298" s="1"/>
      <c r="AS298" s="1"/>
      <c r="AT298" s="1"/>
      <c r="AU298" s="1"/>
    </row>
    <row r="299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P299" s="1"/>
      <c r="AQ299" s="1"/>
      <c r="AR299" s="1"/>
      <c r="AS299" s="1"/>
      <c r="AT299" s="1"/>
      <c r="AU299" s="1"/>
    </row>
    <row r="300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P300" s="1"/>
      <c r="AQ300" s="1"/>
      <c r="AR300" s="1"/>
      <c r="AS300" s="1"/>
      <c r="AT300" s="1"/>
      <c r="AU300" s="1"/>
    </row>
    <row r="30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P301" s="1"/>
      <c r="AQ301" s="1"/>
      <c r="AR301" s="1"/>
      <c r="AS301" s="1"/>
      <c r="AT301" s="1"/>
      <c r="AU301" s="1"/>
    </row>
    <row r="302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P302" s="1"/>
      <c r="AQ302" s="1"/>
      <c r="AR302" s="1"/>
      <c r="AS302" s="1"/>
      <c r="AT302" s="1"/>
      <c r="AU302" s="1"/>
    </row>
    <row r="303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P303" s="1"/>
      <c r="AQ303" s="1"/>
      <c r="AR303" s="1"/>
      <c r="AS303" s="1"/>
      <c r="AT303" s="1"/>
      <c r="AU303" s="1"/>
    </row>
    <row r="304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P304" s="1"/>
      <c r="AQ304" s="1"/>
      <c r="AR304" s="1"/>
      <c r="AS304" s="1"/>
      <c r="AT304" s="1"/>
      <c r="AU304" s="1"/>
    </row>
    <row r="305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P305" s="1"/>
      <c r="AQ305" s="1"/>
      <c r="AR305" s="1"/>
      <c r="AS305" s="1"/>
      <c r="AT305" s="1"/>
      <c r="AU305" s="1"/>
    </row>
    <row r="30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P306" s="1"/>
      <c r="AQ306" s="1"/>
      <c r="AR306" s="1"/>
      <c r="AS306" s="1"/>
      <c r="AT306" s="1"/>
      <c r="AU306" s="1"/>
    </row>
    <row r="30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P307" s="1"/>
      <c r="AQ307" s="1"/>
      <c r="AR307" s="1"/>
      <c r="AS307" s="1"/>
      <c r="AT307" s="1"/>
      <c r="AU307" s="1"/>
    </row>
    <row r="308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P308" s="1"/>
      <c r="AQ308" s="1"/>
      <c r="AR308" s="1"/>
      <c r="AS308" s="1"/>
      <c r="AT308" s="1"/>
      <c r="AU308" s="1"/>
    </row>
    <row r="309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P309" s="1"/>
      <c r="AQ309" s="1"/>
      <c r="AR309" s="1"/>
      <c r="AS309" s="1"/>
      <c r="AT309" s="1"/>
      <c r="AU309" s="1"/>
    </row>
    <row r="310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P310" s="1"/>
      <c r="AQ310" s="1"/>
      <c r="AR310" s="1"/>
      <c r="AS310" s="1"/>
      <c r="AT310" s="1"/>
      <c r="AU310" s="1"/>
    </row>
    <row r="31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P311" s="1"/>
      <c r="AQ311" s="1"/>
      <c r="AR311" s="1"/>
      <c r="AS311" s="1"/>
      <c r="AT311" s="1"/>
      <c r="AU311" s="1"/>
    </row>
    <row r="312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P312" s="1"/>
      <c r="AQ312" s="1"/>
      <c r="AR312" s="1"/>
      <c r="AS312" s="1"/>
      <c r="AT312" s="1"/>
      <c r="AU312" s="1"/>
    </row>
    <row r="313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P313" s="1"/>
      <c r="AQ313" s="1"/>
      <c r="AR313" s="1"/>
      <c r="AS313" s="1"/>
      <c r="AT313" s="1"/>
      <c r="AU313" s="1"/>
    </row>
    <row r="314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P314" s="1"/>
      <c r="AQ314" s="1"/>
      <c r="AR314" s="1"/>
      <c r="AS314" s="1"/>
      <c r="AT314" s="1"/>
      <c r="AU314" s="1"/>
    </row>
    <row r="315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P315" s="1"/>
      <c r="AQ315" s="1"/>
      <c r="AR315" s="1"/>
      <c r="AS315" s="1"/>
      <c r="AT315" s="1"/>
      <c r="AU315" s="1"/>
    </row>
    <row r="31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P316" s="1"/>
      <c r="AQ316" s="1"/>
      <c r="AR316" s="1"/>
      <c r="AS316" s="1"/>
      <c r="AT316" s="1"/>
      <c r="AU316" s="1"/>
    </row>
    <row r="31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P317" s="1"/>
      <c r="AQ317" s="1"/>
      <c r="AR317" s="1"/>
      <c r="AS317" s="1"/>
      <c r="AT317" s="1"/>
      <c r="AU317" s="1"/>
    </row>
    <row r="318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P318" s="1"/>
      <c r="AQ318" s="1"/>
      <c r="AR318" s="1"/>
      <c r="AS318" s="1"/>
      <c r="AT318" s="1"/>
      <c r="AU318" s="1"/>
    </row>
    <row r="319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P319" s="1"/>
      <c r="AQ319" s="1"/>
      <c r="AR319" s="1"/>
      <c r="AS319" s="1"/>
      <c r="AT319" s="1"/>
      <c r="AU319" s="1"/>
    </row>
    <row r="320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P320" s="1"/>
      <c r="AQ320" s="1"/>
      <c r="AR320" s="1"/>
      <c r="AS320" s="1"/>
      <c r="AT320" s="1"/>
      <c r="AU320" s="1"/>
    </row>
    <row r="32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P321" s="1"/>
      <c r="AQ321" s="1"/>
      <c r="AR321" s="1"/>
      <c r="AS321" s="1"/>
      <c r="AT321" s="1"/>
      <c r="AU321" s="1"/>
    </row>
    <row r="322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P322" s="1"/>
      <c r="AQ322" s="1"/>
      <c r="AR322" s="1"/>
      <c r="AS322" s="1"/>
      <c r="AT322" s="1"/>
      <c r="AU322" s="1"/>
    </row>
    <row r="323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P323" s="1"/>
      <c r="AQ323" s="1"/>
      <c r="AR323" s="1"/>
      <c r="AS323" s="1"/>
      <c r="AT323" s="1"/>
      <c r="AU323" s="1"/>
    </row>
    <row r="324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P324" s="1"/>
      <c r="AQ324" s="1"/>
      <c r="AR324" s="1"/>
      <c r="AS324" s="1"/>
      <c r="AT324" s="1"/>
      <c r="AU324" s="1"/>
    </row>
    <row r="325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P325" s="1"/>
      <c r="AQ325" s="1"/>
      <c r="AR325" s="1"/>
      <c r="AS325" s="1"/>
      <c r="AT325" s="1"/>
      <c r="AU325" s="1"/>
    </row>
    <row r="3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P326" s="1"/>
      <c r="AQ326" s="1"/>
      <c r="AR326" s="1"/>
      <c r="AS326" s="1"/>
      <c r="AT326" s="1"/>
      <c r="AU326" s="1"/>
    </row>
    <row r="32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P327" s="1"/>
      <c r="AQ327" s="1"/>
      <c r="AR327" s="1"/>
      <c r="AS327" s="1"/>
      <c r="AT327" s="1"/>
      <c r="AU327" s="1"/>
    </row>
    <row r="328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P328" s="1"/>
      <c r="AQ328" s="1"/>
      <c r="AR328" s="1"/>
      <c r="AS328" s="1"/>
      <c r="AT328" s="1"/>
      <c r="AU328" s="1"/>
    </row>
    <row r="329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P329" s="1"/>
      <c r="AQ329" s="1"/>
      <c r="AR329" s="1"/>
      <c r="AS329" s="1"/>
      <c r="AT329" s="1"/>
      <c r="AU329" s="1"/>
    </row>
    <row r="330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P330" s="1"/>
      <c r="AQ330" s="1"/>
      <c r="AR330" s="1"/>
      <c r="AS330" s="1"/>
      <c r="AT330" s="1"/>
      <c r="AU330" s="1"/>
    </row>
    <row r="33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P331" s="1"/>
      <c r="AQ331" s="1"/>
      <c r="AR331" s="1"/>
      <c r="AS331" s="1"/>
      <c r="AT331" s="1"/>
      <c r="AU331" s="1"/>
    </row>
    <row r="332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P332" s="1"/>
      <c r="AQ332" s="1"/>
      <c r="AR332" s="1"/>
      <c r="AS332" s="1"/>
      <c r="AT332" s="1"/>
      <c r="AU332" s="1"/>
    </row>
    <row r="333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P333" s="1"/>
      <c r="AQ333" s="1"/>
      <c r="AR333" s="1"/>
      <c r="AS333" s="1"/>
      <c r="AT333" s="1"/>
      <c r="AU333" s="1"/>
    </row>
    <row r="334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P334" s="1"/>
      <c r="AQ334" s="1"/>
      <c r="AR334" s="1"/>
      <c r="AS334" s="1"/>
      <c r="AT334" s="1"/>
      <c r="AU334" s="1"/>
    </row>
    <row r="335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P335" s="1"/>
      <c r="AQ335" s="1"/>
      <c r="AR335" s="1"/>
      <c r="AS335" s="1"/>
      <c r="AT335" s="1"/>
      <c r="AU335" s="1"/>
    </row>
    <row r="33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P336" s="1"/>
      <c r="AQ336" s="1"/>
      <c r="AR336" s="1"/>
      <c r="AS336" s="1"/>
      <c r="AT336" s="1"/>
      <c r="AU336" s="1"/>
    </row>
    <row r="33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P337" s="1"/>
      <c r="AQ337" s="1"/>
      <c r="AR337" s="1"/>
      <c r="AS337" s="1"/>
      <c r="AT337" s="1"/>
      <c r="AU337" s="1"/>
    </row>
    <row r="338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P338" s="1"/>
      <c r="AQ338" s="1"/>
      <c r="AR338" s="1"/>
      <c r="AS338" s="1"/>
      <c r="AT338" s="1"/>
      <c r="AU338" s="1"/>
    </row>
    <row r="339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P339" s="1"/>
      <c r="AQ339" s="1"/>
      <c r="AR339" s="1"/>
      <c r="AS339" s="1"/>
      <c r="AT339" s="1"/>
      <c r="AU339" s="1"/>
    </row>
    <row r="340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P340" s="1"/>
      <c r="AQ340" s="1"/>
      <c r="AR340" s="1"/>
      <c r="AS340" s="1"/>
      <c r="AT340" s="1"/>
      <c r="AU340" s="1"/>
    </row>
    <row r="34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P341" s="1"/>
      <c r="AQ341" s="1"/>
      <c r="AR341" s="1"/>
      <c r="AS341" s="1"/>
      <c r="AT341" s="1"/>
      <c r="AU341" s="1"/>
    </row>
    <row r="342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P342" s="1"/>
      <c r="AQ342" s="1"/>
      <c r="AR342" s="1"/>
      <c r="AS342" s="1"/>
      <c r="AT342" s="1"/>
      <c r="AU342" s="1"/>
    </row>
    <row r="343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P343" s="1"/>
      <c r="AQ343" s="1"/>
      <c r="AR343" s="1"/>
      <c r="AS343" s="1"/>
      <c r="AT343" s="1"/>
      <c r="AU343" s="1"/>
    </row>
    <row r="344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P344" s="1"/>
      <c r="AQ344" s="1"/>
      <c r="AR344" s="1"/>
      <c r="AS344" s="1"/>
      <c r="AT344" s="1"/>
      <c r="AU344" s="1"/>
    </row>
    <row r="345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P345" s="1"/>
      <c r="AQ345" s="1"/>
      <c r="AR345" s="1"/>
      <c r="AS345" s="1"/>
      <c r="AT345" s="1"/>
      <c r="AU345" s="1"/>
    </row>
    <row r="34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P346" s="1"/>
      <c r="AQ346" s="1"/>
      <c r="AR346" s="1"/>
      <c r="AS346" s="1"/>
      <c r="AT346" s="1"/>
      <c r="AU346" s="1"/>
    </row>
    <row r="34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P347" s="1"/>
      <c r="AQ347" s="1"/>
      <c r="AR347" s="1"/>
      <c r="AS347" s="1"/>
      <c r="AT347" s="1"/>
      <c r="AU347" s="1"/>
    </row>
    <row r="348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P348" s="1"/>
      <c r="AQ348" s="1"/>
      <c r="AR348" s="1"/>
      <c r="AS348" s="1"/>
      <c r="AT348" s="1"/>
      <c r="AU348" s="1"/>
    </row>
    <row r="349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P349" s="1"/>
      <c r="AQ349" s="1"/>
      <c r="AR349" s="1"/>
      <c r="AS349" s="1"/>
      <c r="AT349" s="1"/>
      <c r="AU349" s="1"/>
    </row>
    <row r="350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P350" s="1"/>
      <c r="AQ350" s="1"/>
      <c r="AR350" s="1"/>
      <c r="AS350" s="1"/>
      <c r="AT350" s="1"/>
      <c r="AU350" s="1"/>
    </row>
    <row r="35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P351" s="1"/>
      <c r="AQ351" s="1"/>
      <c r="AR351" s="1"/>
      <c r="AS351" s="1"/>
      <c r="AT351" s="1"/>
      <c r="AU351" s="1"/>
    </row>
    <row r="352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P352" s="1"/>
      <c r="AQ352" s="1"/>
      <c r="AR352" s="1"/>
      <c r="AS352" s="1"/>
      <c r="AT352" s="1"/>
      <c r="AU352" s="1"/>
    </row>
    <row r="353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P353" s="1"/>
      <c r="AQ353" s="1"/>
      <c r="AR353" s="1"/>
      <c r="AS353" s="1"/>
      <c r="AT353" s="1"/>
      <c r="AU353" s="1"/>
    </row>
    <row r="354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P354" s="1"/>
      <c r="AQ354" s="1"/>
      <c r="AR354" s="1"/>
      <c r="AS354" s="1"/>
      <c r="AT354" s="1"/>
      <c r="AU354" s="1"/>
    </row>
    <row r="355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P355" s="1"/>
      <c r="AQ355" s="1"/>
      <c r="AR355" s="1"/>
      <c r="AS355" s="1"/>
      <c r="AT355" s="1"/>
      <c r="AU355" s="1"/>
    </row>
    <row r="35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P356" s="1"/>
      <c r="AQ356" s="1"/>
      <c r="AR356" s="1"/>
      <c r="AS356" s="1"/>
      <c r="AT356" s="1"/>
      <c r="AU356" s="1"/>
    </row>
    <row r="35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P357" s="1"/>
      <c r="AQ357" s="1"/>
      <c r="AR357" s="1"/>
      <c r="AS357" s="1"/>
      <c r="AT357" s="1"/>
      <c r="AU357" s="1"/>
    </row>
    <row r="358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P358" s="1"/>
      <c r="AQ358" s="1"/>
      <c r="AR358" s="1"/>
      <c r="AS358" s="1"/>
      <c r="AT358" s="1"/>
      <c r="AU358" s="1"/>
    </row>
    <row r="359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P359" s="1"/>
      <c r="AQ359" s="1"/>
      <c r="AR359" s="1"/>
      <c r="AS359" s="1"/>
      <c r="AT359" s="1"/>
      <c r="AU359" s="1"/>
    </row>
    <row r="360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P360" s="1"/>
      <c r="AQ360" s="1"/>
      <c r="AR360" s="1"/>
      <c r="AS360" s="1"/>
      <c r="AT360" s="1"/>
      <c r="AU360" s="1"/>
    </row>
    <row r="36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P361" s="1"/>
      <c r="AQ361" s="1"/>
      <c r="AR361" s="1"/>
      <c r="AS361" s="1"/>
      <c r="AT361" s="1"/>
      <c r="AU361" s="1"/>
    </row>
    <row r="362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P362" s="1"/>
      <c r="AQ362" s="1"/>
      <c r="AR362" s="1"/>
      <c r="AS362" s="1"/>
      <c r="AT362" s="1"/>
      <c r="AU362" s="1"/>
    </row>
    <row r="363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P363" s="1"/>
      <c r="AQ363" s="1"/>
      <c r="AR363" s="1"/>
      <c r="AS363" s="1"/>
      <c r="AT363" s="1"/>
      <c r="AU363" s="1"/>
    </row>
    <row r="364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P364" s="1"/>
      <c r="AQ364" s="1"/>
      <c r="AR364" s="1"/>
      <c r="AS364" s="1"/>
      <c r="AT364" s="1"/>
      <c r="AU364" s="1"/>
    </row>
    <row r="365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P365" s="1"/>
      <c r="AQ365" s="1"/>
      <c r="AR365" s="1"/>
      <c r="AS365" s="1"/>
      <c r="AT365" s="1"/>
      <c r="AU365" s="1"/>
    </row>
    <row r="36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P366" s="1"/>
      <c r="AQ366" s="1"/>
      <c r="AR366" s="1"/>
      <c r="AS366" s="1"/>
      <c r="AT366" s="1"/>
      <c r="AU366" s="1"/>
    </row>
    <row r="36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P367" s="1"/>
      <c r="AQ367" s="1"/>
      <c r="AR367" s="1"/>
      <c r="AS367" s="1"/>
      <c r="AT367" s="1"/>
      <c r="AU367" s="1"/>
    </row>
    <row r="368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P368" s="1"/>
      <c r="AQ368" s="1"/>
      <c r="AR368" s="1"/>
      <c r="AS368" s="1"/>
      <c r="AT368" s="1"/>
      <c r="AU368" s="1"/>
    </row>
    <row r="369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P369" s="1"/>
      <c r="AQ369" s="1"/>
      <c r="AR369" s="1"/>
      <c r="AS369" s="1"/>
      <c r="AT369" s="1"/>
      <c r="AU369" s="1"/>
    </row>
    <row r="370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P370" s="1"/>
      <c r="AQ370" s="1"/>
      <c r="AR370" s="1"/>
      <c r="AS370" s="1"/>
      <c r="AT370" s="1"/>
      <c r="AU370" s="1"/>
    </row>
    <row r="37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P371" s="1"/>
      <c r="AQ371" s="1"/>
      <c r="AR371" s="1"/>
      <c r="AS371" s="1"/>
      <c r="AT371" s="1"/>
      <c r="AU371" s="1"/>
    </row>
    <row r="372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P372" s="1"/>
      <c r="AQ372" s="1"/>
      <c r="AR372" s="1"/>
      <c r="AS372" s="1"/>
      <c r="AT372" s="1"/>
      <c r="AU372" s="1"/>
    </row>
    <row r="373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P373" s="1"/>
      <c r="AQ373" s="1"/>
      <c r="AR373" s="1"/>
      <c r="AS373" s="1"/>
      <c r="AT373" s="1"/>
      <c r="AU373" s="1"/>
    </row>
    <row r="374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P374" s="1"/>
      <c r="AQ374" s="1"/>
      <c r="AR374" s="1"/>
      <c r="AS374" s="1"/>
      <c r="AT374" s="1"/>
      <c r="AU374" s="1"/>
    </row>
    <row r="375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P375" s="1"/>
      <c r="AQ375" s="1"/>
      <c r="AR375" s="1"/>
      <c r="AS375" s="1"/>
      <c r="AT375" s="1"/>
      <c r="AU375" s="1"/>
    </row>
    <row r="37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P376" s="1"/>
      <c r="AQ376" s="1"/>
      <c r="AR376" s="1"/>
      <c r="AS376" s="1"/>
      <c r="AT376" s="1"/>
      <c r="AU376" s="1"/>
    </row>
    <row r="37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P377" s="1"/>
      <c r="AQ377" s="1"/>
      <c r="AR377" s="1"/>
      <c r="AS377" s="1"/>
      <c r="AT377" s="1"/>
      <c r="AU377" s="1"/>
    </row>
    <row r="378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P378" s="1"/>
      <c r="AQ378" s="1"/>
      <c r="AR378" s="1"/>
      <c r="AS378" s="1"/>
      <c r="AT378" s="1"/>
      <c r="AU378" s="1"/>
    </row>
    <row r="379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P379" s="1"/>
      <c r="AQ379" s="1"/>
      <c r="AR379" s="1"/>
      <c r="AS379" s="1"/>
      <c r="AT379" s="1"/>
      <c r="AU379" s="1"/>
    </row>
    <row r="380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P380" s="1"/>
      <c r="AQ380" s="1"/>
      <c r="AR380" s="1"/>
      <c r="AS380" s="1"/>
      <c r="AT380" s="1"/>
      <c r="AU380" s="1"/>
    </row>
    <row r="38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P381" s="1"/>
      <c r="AQ381" s="1"/>
      <c r="AR381" s="1"/>
      <c r="AS381" s="1"/>
      <c r="AT381" s="1"/>
      <c r="AU381" s="1"/>
    </row>
    <row r="382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P382" s="1"/>
      <c r="AQ382" s="1"/>
      <c r="AR382" s="1"/>
      <c r="AS382" s="1"/>
      <c r="AT382" s="1"/>
      <c r="AU382" s="1"/>
    </row>
    <row r="383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P383" s="1"/>
      <c r="AQ383" s="1"/>
      <c r="AR383" s="1"/>
      <c r="AS383" s="1"/>
      <c r="AT383" s="1"/>
      <c r="AU383" s="1"/>
    </row>
    <row r="384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P384" s="1"/>
      <c r="AQ384" s="1"/>
      <c r="AR384" s="1"/>
      <c r="AS384" s="1"/>
      <c r="AT384" s="1"/>
      <c r="AU384" s="1"/>
    </row>
    <row r="385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P385" s="1"/>
      <c r="AQ385" s="1"/>
      <c r="AR385" s="1"/>
      <c r="AS385" s="1"/>
      <c r="AT385" s="1"/>
      <c r="AU385" s="1"/>
    </row>
    <row r="38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P386" s="1"/>
      <c r="AQ386" s="1"/>
      <c r="AR386" s="1"/>
      <c r="AS386" s="1"/>
      <c r="AT386" s="1"/>
      <c r="AU386" s="1"/>
    </row>
    <row r="38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P387" s="1"/>
      <c r="AQ387" s="1"/>
      <c r="AR387" s="1"/>
      <c r="AS387" s="1"/>
      <c r="AT387" s="1"/>
      <c r="AU387" s="1"/>
    </row>
    <row r="388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P388" s="1"/>
      <c r="AQ388" s="1"/>
      <c r="AR388" s="1"/>
      <c r="AS388" s="1"/>
      <c r="AT388" s="1"/>
      <c r="AU388" s="1"/>
    </row>
    <row r="389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P389" s="1"/>
      <c r="AQ389" s="1"/>
      <c r="AR389" s="1"/>
      <c r="AS389" s="1"/>
      <c r="AT389" s="1"/>
      <c r="AU389" s="1"/>
    </row>
    <row r="390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P390" s="1"/>
      <c r="AQ390" s="1"/>
      <c r="AR390" s="1"/>
      <c r="AS390" s="1"/>
      <c r="AT390" s="1"/>
      <c r="AU390" s="1"/>
    </row>
    <row r="39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P391" s="1"/>
      <c r="AQ391" s="1"/>
      <c r="AR391" s="1"/>
      <c r="AS391" s="1"/>
      <c r="AT391" s="1"/>
      <c r="AU391" s="1"/>
    </row>
    <row r="392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P392" s="1"/>
      <c r="AQ392" s="1"/>
      <c r="AR392" s="1"/>
      <c r="AS392" s="1"/>
      <c r="AT392" s="1"/>
      <c r="AU392" s="1"/>
    </row>
    <row r="393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P393" s="1"/>
      <c r="AQ393" s="1"/>
      <c r="AR393" s="1"/>
      <c r="AS393" s="1"/>
      <c r="AT393" s="1"/>
      <c r="AU393" s="1"/>
    </row>
    <row r="394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P394" s="1"/>
      <c r="AQ394" s="1"/>
      <c r="AR394" s="1"/>
      <c r="AS394" s="1"/>
      <c r="AT394" s="1"/>
      <c r="AU394" s="1"/>
    </row>
    <row r="395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P395" s="1"/>
      <c r="AQ395" s="1"/>
      <c r="AR395" s="1"/>
      <c r="AS395" s="1"/>
      <c r="AT395" s="1"/>
      <c r="AU395" s="1"/>
    </row>
    <row r="39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P396" s="1"/>
      <c r="AQ396" s="1"/>
      <c r="AR396" s="1"/>
      <c r="AS396" s="1"/>
      <c r="AT396" s="1"/>
      <c r="AU396" s="1"/>
    </row>
    <row r="39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P397" s="1"/>
      <c r="AQ397" s="1"/>
      <c r="AR397" s="1"/>
      <c r="AS397" s="1"/>
      <c r="AT397" s="1"/>
      <c r="AU397" s="1"/>
    </row>
    <row r="398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P398" s="1"/>
      <c r="AQ398" s="1"/>
      <c r="AR398" s="1"/>
      <c r="AS398" s="1"/>
      <c r="AT398" s="1"/>
      <c r="AU398" s="1"/>
    </row>
    <row r="399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P399" s="1"/>
      <c r="AQ399" s="1"/>
      <c r="AR399" s="1"/>
      <c r="AS399" s="1"/>
      <c r="AT399" s="1"/>
      <c r="AU399" s="1"/>
    </row>
    <row r="400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P400" s="1"/>
      <c r="AQ400" s="1"/>
      <c r="AR400" s="1"/>
      <c r="AS400" s="1"/>
      <c r="AT400" s="1"/>
      <c r="AU400" s="1"/>
    </row>
    <row r="40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P401" s="1"/>
      <c r="AQ401" s="1"/>
      <c r="AR401" s="1"/>
      <c r="AS401" s="1"/>
      <c r="AT401" s="1"/>
      <c r="AU401" s="1"/>
    </row>
    <row r="402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P402" s="1"/>
      <c r="AQ402" s="1"/>
      <c r="AR402" s="1"/>
      <c r="AS402" s="1"/>
      <c r="AT402" s="1"/>
      <c r="AU402" s="1"/>
    </row>
    <row r="403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P403" s="1"/>
      <c r="AQ403" s="1"/>
      <c r="AR403" s="1"/>
      <c r="AS403" s="1"/>
      <c r="AT403" s="1"/>
      <c r="AU403" s="1"/>
    </row>
    <row r="404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P404" s="1"/>
      <c r="AQ404" s="1"/>
      <c r="AR404" s="1"/>
      <c r="AS404" s="1"/>
      <c r="AT404" s="1"/>
      <c r="AU404" s="1"/>
    </row>
    <row r="405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P405" s="1"/>
      <c r="AQ405" s="1"/>
      <c r="AR405" s="1"/>
      <c r="AS405" s="1"/>
      <c r="AT405" s="1"/>
      <c r="AU405" s="1"/>
    </row>
    <row r="40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P406" s="1"/>
      <c r="AQ406" s="1"/>
      <c r="AR406" s="1"/>
      <c r="AS406" s="1"/>
      <c r="AT406" s="1"/>
      <c r="AU406" s="1"/>
    </row>
    <row r="40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P407" s="1"/>
      <c r="AQ407" s="1"/>
      <c r="AR407" s="1"/>
      <c r="AS407" s="1"/>
      <c r="AT407" s="1"/>
      <c r="AU407" s="1"/>
    </row>
    <row r="408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P408" s="1"/>
      <c r="AQ408" s="1"/>
      <c r="AR408" s="1"/>
      <c r="AS408" s="1"/>
      <c r="AT408" s="1"/>
      <c r="AU408" s="1"/>
    </row>
    <row r="409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P409" s="1"/>
      <c r="AQ409" s="1"/>
      <c r="AR409" s="1"/>
      <c r="AS409" s="1"/>
      <c r="AT409" s="1"/>
      <c r="AU409" s="1"/>
    </row>
    <row r="410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P410" s="1"/>
      <c r="AQ410" s="1"/>
      <c r="AR410" s="1"/>
      <c r="AS410" s="1"/>
      <c r="AT410" s="1"/>
      <c r="AU410" s="1"/>
    </row>
    <row r="41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P411" s="1"/>
      <c r="AQ411" s="1"/>
      <c r="AR411" s="1"/>
      <c r="AS411" s="1"/>
      <c r="AT411" s="1"/>
      <c r="AU411" s="1"/>
    </row>
    <row r="412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P412" s="1"/>
      <c r="AQ412" s="1"/>
      <c r="AR412" s="1"/>
      <c r="AS412" s="1"/>
      <c r="AT412" s="1"/>
      <c r="AU412" s="1"/>
    </row>
    <row r="413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P413" s="1"/>
      <c r="AQ413" s="1"/>
      <c r="AR413" s="1"/>
      <c r="AS413" s="1"/>
      <c r="AT413" s="1"/>
      <c r="AU413" s="1"/>
    </row>
    <row r="414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P414" s="1"/>
      <c r="AQ414" s="1"/>
      <c r="AR414" s="1"/>
      <c r="AS414" s="1"/>
      <c r="AT414" s="1"/>
      <c r="AU414" s="1"/>
    </row>
    <row r="415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P415" s="1"/>
      <c r="AQ415" s="1"/>
      <c r="AR415" s="1"/>
      <c r="AS415" s="1"/>
      <c r="AT415" s="1"/>
      <c r="AU415" s="1"/>
    </row>
    <row r="41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P416" s="1"/>
      <c r="AQ416" s="1"/>
      <c r="AR416" s="1"/>
      <c r="AS416" s="1"/>
      <c r="AT416" s="1"/>
      <c r="AU416" s="1"/>
    </row>
    <row r="41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P417" s="1"/>
      <c r="AQ417" s="1"/>
      <c r="AR417" s="1"/>
      <c r="AS417" s="1"/>
      <c r="AT417" s="1"/>
      <c r="AU417" s="1"/>
    </row>
    <row r="418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P418" s="1"/>
      <c r="AQ418" s="1"/>
      <c r="AR418" s="1"/>
      <c r="AS418" s="1"/>
      <c r="AT418" s="1"/>
      <c r="AU418" s="1"/>
    </row>
    <row r="419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P419" s="1"/>
      <c r="AQ419" s="1"/>
      <c r="AR419" s="1"/>
      <c r="AS419" s="1"/>
      <c r="AT419" s="1"/>
      <c r="AU419" s="1"/>
    </row>
    <row r="420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P420" s="1"/>
      <c r="AQ420" s="1"/>
      <c r="AR420" s="1"/>
      <c r="AS420" s="1"/>
      <c r="AT420" s="1"/>
      <c r="AU420" s="1"/>
    </row>
    <row r="42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P421" s="1"/>
      <c r="AQ421" s="1"/>
      <c r="AR421" s="1"/>
      <c r="AS421" s="1"/>
      <c r="AT421" s="1"/>
      <c r="AU421" s="1"/>
    </row>
    <row r="422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P422" s="1"/>
      <c r="AQ422" s="1"/>
      <c r="AR422" s="1"/>
      <c r="AS422" s="1"/>
      <c r="AT422" s="1"/>
      <c r="AU422" s="1"/>
    </row>
    <row r="423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P423" s="1"/>
      <c r="AQ423" s="1"/>
      <c r="AR423" s="1"/>
      <c r="AS423" s="1"/>
      <c r="AT423" s="1"/>
      <c r="AU423" s="1"/>
    </row>
    <row r="424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P424" s="1"/>
      <c r="AQ424" s="1"/>
      <c r="AR424" s="1"/>
      <c r="AS424" s="1"/>
      <c r="AT424" s="1"/>
      <c r="AU424" s="1"/>
    </row>
    <row r="425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P425" s="1"/>
      <c r="AQ425" s="1"/>
      <c r="AR425" s="1"/>
      <c r="AS425" s="1"/>
      <c r="AT425" s="1"/>
      <c r="AU425" s="1"/>
    </row>
    <row r="4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P426" s="1"/>
      <c r="AQ426" s="1"/>
      <c r="AR426" s="1"/>
      <c r="AS426" s="1"/>
      <c r="AT426" s="1"/>
      <c r="AU426" s="1"/>
    </row>
    <row r="42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P427" s="1"/>
      <c r="AQ427" s="1"/>
      <c r="AR427" s="1"/>
      <c r="AS427" s="1"/>
      <c r="AT427" s="1"/>
      <c r="AU427" s="1"/>
    </row>
    <row r="428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P428" s="1"/>
      <c r="AQ428" s="1"/>
      <c r="AR428" s="1"/>
      <c r="AS428" s="1"/>
      <c r="AT428" s="1"/>
      <c r="AU428" s="1"/>
    </row>
    <row r="429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P429" s="1"/>
      <c r="AQ429" s="1"/>
      <c r="AR429" s="1"/>
      <c r="AS429" s="1"/>
      <c r="AT429" s="1"/>
      <c r="AU429" s="1"/>
    </row>
    <row r="43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P430" s="1"/>
      <c r="AQ430" s="1"/>
      <c r="AR430" s="1"/>
      <c r="AS430" s="1"/>
      <c r="AT430" s="1"/>
      <c r="AU430" s="1"/>
    </row>
    <row r="43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P431" s="1"/>
      <c r="AQ431" s="1"/>
      <c r="AR431" s="1"/>
      <c r="AS431" s="1"/>
      <c r="AT431" s="1"/>
      <c r="AU431" s="1"/>
    </row>
    <row r="432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P432" s="1"/>
      <c r="AQ432" s="1"/>
      <c r="AR432" s="1"/>
      <c r="AS432" s="1"/>
      <c r="AT432" s="1"/>
      <c r="AU432" s="1"/>
    </row>
    <row r="433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P433" s="1"/>
      <c r="AQ433" s="1"/>
      <c r="AR433" s="1"/>
      <c r="AS433" s="1"/>
      <c r="AT433" s="1"/>
      <c r="AU433" s="1"/>
    </row>
    <row r="434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P434" s="1"/>
      <c r="AQ434" s="1"/>
      <c r="AR434" s="1"/>
      <c r="AS434" s="1"/>
      <c r="AT434" s="1"/>
      <c r="AU434" s="1"/>
    </row>
    <row r="435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P435" s="1"/>
      <c r="AQ435" s="1"/>
      <c r="AR435" s="1"/>
      <c r="AS435" s="1"/>
      <c r="AT435" s="1"/>
      <c r="AU435" s="1"/>
    </row>
    <row r="43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P436" s="1"/>
      <c r="AQ436" s="1"/>
      <c r="AR436" s="1"/>
      <c r="AS436" s="1"/>
      <c r="AT436" s="1"/>
      <c r="AU436" s="1"/>
    </row>
    <row r="43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P437" s="1"/>
      <c r="AQ437" s="1"/>
      <c r="AR437" s="1"/>
      <c r="AS437" s="1"/>
      <c r="AT437" s="1"/>
      <c r="AU437" s="1"/>
    </row>
    <row r="438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P438" s="1"/>
      <c r="AQ438" s="1"/>
      <c r="AR438" s="1"/>
      <c r="AS438" s="1"/>
      <c r="AT438" s="1"/>
      <c r="AU438" s="1"/>
    </row>
    <row r="439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P439" s="1"/>
      <c r="AQ439" s="1"/>
      <c r="AR439" s="1"/>
      <c r="AS439" s="1"/>
      <c r="AT439" s="1"/>
      <c r="AU439" s="1"/>
    </row>
    <row r="44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P440" s="1"/>
      <c r="AQ440" s="1"/>
      <c r="AR440" s="1"/>
      <c r="AS440" s="1"/>
      <c r="AT440" s="1"/>
      <c r="AU440" s="1"/>
    </row>
    <row r="44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P441" s="1"/>
      <c r="AQ441" s="1"/>
      <c r="AR441" s="1"/>
      <c r="AS441" s="1"/>
      <c r="AT441" s="1"/>
      <c r="AU441" s="1"/>
    </row>
    <row r="442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P442" s="1"/>
      <c r="AQ442" s="1"/>
      <c r="AR442" s="1"/>
      <c r="AS442" s="1"/>
      <c r="AT442" s="1"/>
      <c r="AU442" s="1"/>
    </row>
    <row r="443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P443" s="1"/>
      <c r="AQ443" s="1"/>
      <c r="AR443" s="1"/>
      <c r="AS443" s="1"/>
      <c r="AT443" s="1"/>
      <c r="AU443" s="1"/>
    </row>
    <row r="444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P444" s="1"/>
      <c r="AQ444" s="1"/>
      <c r="AR444" s="1"/>
      <c r="AS444" s="1"/>
      <c r="AT444" s="1"/>
      <c r="AU444" s="1"/>
    </row>
    <row r="445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P445" s="1"/>
      <c r="AQ445" s="1"/>
      <c r="AR445" s="1"/>
      <c r="AS445" s="1"/>
      <c r="AT445" s="1"/>
      <c r="AU445" s="1"/>
    </row>
    <row r="44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P446" s="1"/>
      <c r="AQ446" s="1"/>
      <c r="AR446" s="1"/>
      <c r="AS446" s="1"/>
      <c r="AT446" s="1"/>
      <c r="AU446" s="1"/>
    </row>
    <row r="44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P447" s="1"/>
      <c r="AQ447" s="1"/>
      <c r="AR447" s="1"/>
      <c r="AS447" s="1"/>
      <c r="AT447" s="1"/>
      <c r="AU447" s="1"/>
    </row>
    <row r="448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P448" s="1"/>
      <c r="AQ448" s="1"/>
      <c r="AR448" s="1"/>
      <c r="AS448" s="1"/>
      <c r="AT448" s="1"/>
      <c r="AU448" s="1"/>
    </row>
    <row r="449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P449" s="1"/>
      <c r="AQ449" s="1"/>
      <c r="AR449" s="1"/>
      <c r="AS449" s="1"/>
      <c r="AT449" s="1"/>
      <c r="AU449" s="1"/>
    </row>
    <row r="45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P450" s="1"/>
      <c r="AQ450" s="1"/>
      <c r="AR450" s="1"/>
      <c r="AS450" s="1"/>
      <c r="AT450" s="1"/>
      <c r="AU450" s="1"/>
    </row>
    <row r="45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P451" s="1"/>
      <c r="AQ451" s="1"/>
      <c r="AR451" s="1"/>
      <c r="AS451" s="1"/>
      <c r="AT451" s="1"/>
      <c r="AU451" s="1"/>
    </row>
    <row r="452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P452" s="1"/>
      <c r="AQ452" s="1"/>
      <c r="AR452" s="1"/>
      <c r="AS452" s="1"/>
      <c r="AT452" s="1"/>
      <c r="AU452" s="1"/>
    </row>
    <row r="453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P453" s="1"/>
      <c r="AQ453" s="1"/>
      <c r="AR453" s="1"/>
      <c r="AS453" s="1"/>
      <c r="AT453" s="1"/>
      <c r="AU453" s="1"/>
    </row>
    <row r="454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P454" s="1"/>
      <c r="AQ454" s="1"/>
      <c r="AR454" s="1"/>
      <c r="AS454" s="1"/>
      <c r="AT454" s="1"/>
      <c r="AU454" s="1"/>
    </row>
    <row r="455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P455" s="1"/>
      <c r="AQ455" s="1"/>
      <c r="AR455" s="1"/>
      <c r="AS455" s="1"/>
      <c r="AT455" s="1"/>
      <c r="AU455" s="1"/>
    </row>
    <row r="45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P456" s="1"/>
      <c r="AQ456" s="1"/>
      <c r="AR456" s="1"/>
      <c r="AS456" s="1"/>
      <c r="AT456" s="1"/>
      <c r="AU456" s="1"/>
    </row>
    <row r="45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P457" s="1"/>
      <c r="AQ457" s="1"/>
      <c r="AR457" s="1"/>
      <c r="AS457" s="1"/>
      <c r="AT457" s="1"/>
      <c r="AU457" s="1"/>
    </row>
    <row r="458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P458" s="1"/>
      <c r="AQ458" s="1"/>
      <c r="AR458" s="1"/>
      <c r="AS458" s="1"/>
      <c r="AT458" s="1"/>
      <c r="AU458" s="1"/>
    </row>
    <row r="459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P459" s="1"/>
      <c r="AQ459" s="1"/>
      <c r="AR459" s="1"/>
      <c r="AS459" s="1"/>
      <c r="AT459" s="1"/>
      <c r="AU459" s="1"/>
    </row>
    <row r="46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P460" s="1"/>
      <c r="AQ460" s="1"/>
      <c r="AR460" s="1"/>
      <c r="AS460" s="1"/>
      <c r="AT460" s="1"/>
      <c r="AU460" s="1"/>
    </row>
    <row r="46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P461" s="1"/>
      <c r="AQ461" s="1"/>
      <c r="AR461" s="1"/>
      <c r="AS461" s="1"/>
      <c r="AT461" s="1"/>
      <c r="AU461" s="1"/>
    </row>
    <row r="462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P462" s="1"/>
      <c r="AQ462" s="1"/>
      <c r="AR462" s="1"/>
      <c r="AS462" s="1"/>
      <c r="AT462" s="1"/>
      <c r="AU462" s="1"/>
    </row>
    <row r="463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P463" s="1"/>
      <c r="AQ463" s="1"/>
      <c r="AR463" s="1"/>
      <c r="AS463" s="1"/>
      <c r="AT463" s="1"/>
      <c r="AU463" s="1"/>
    </row>
    <row r="464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P464" s="1"/>
      <c r="AQ464" s="1"/>
      <c r="AR464" s="1"/>
      <c r="AS464" s="1"/>
      <c r="AT464" s="1"/>
      <c r="AU464" s="1"/>
    </row>
    <row r="465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P465" s="1"/>
      <c r="AQ465" s="1"/>
      <c r="AR465" s="1"/>
      <c r="AS465" s="1"/>
      <c r="AT465" s="1"/>
      <c r="AU465" s="1"/>
    </row>
    <row r="46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P466" s="1"/>
      <c r="AQ466" s="1"/>
      <c r="AR466" s="1"/>
      <c r="AS466" s="1"/>
      <c r="AT466" s="1"/>
      <c r="AU466" s="1"/>
    </row>
    <row r="46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P467" s="1"/>
      <c r="AQ467" s="1"/>
      <c r="AR467" s="1"/>
      <c r="AS467" s="1"/>
      <c r="AT467" s="1"/>
      <c r="AU467" s="1"/>
    </row>
    <row r="468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P468" s="1"/>
      <c r="AQ468" s="1"/>
      <c r="AR468" s="1"/>
      <c r="AS468" s="1"/>
      <c r="AT468" s="1"/>
      <c r="AU468" s="1"/>
    </row>
    <row r="469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P469" s="1"/>
      <c r="AQ469" s="1"/>
      <c r="AR469" s="1"/>
      <c r="AS469" s="1"/>
      <c r="AT469" s="1"/>
      <c r="AU469" s="1"/>
    </row>
    <row r="47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P470" s="1"/>
      <c r="AQ470" s="1"/>
      <c r="AR470" s="1"/>
      <c r="AS470" s="1"/>
      <c r="AT470" s="1"/>
      <c r="AU470" s="1"/>
    </row>
    <row r="47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P471" s="1"/>
      <c r="AQ471" s="1"/>
      <c r="AR471" s="1"/>
      <c r="AS471" s="1"/>
      <c r="AT471" s="1"/>
      <c r="AU471" s="1"/>
    </row>
    <row r="472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P472" s="1"/>
      <c r="AQ472" s="1"/>
      <c r="AR472" s="1"/>
      <c r="AS472" s="1"/>
      <c r="AT472" s="1"/>
      <c r="AU472" s="1"/>
    </row>
    <row r="473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P473" s="1"/>
      <c r="AQ473" s="1"/>
      <c r="AR473" s="1"/>
      <c r="AS473" s="1"/>
      <c r="AT473" s="1"/>
      <c r="AU473" s="1"/>
    </row>
    <row r="474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P474" s="1"/>
      <c r="AQ474" s="1"/>
      <c r="AR474" s="1"/>
      <c r="AS474" s="1"/>
      <c r="AT474" s="1"/>
      <c r="AU474" s="1"/>
    </row>
    <row r="475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P475" s="1"/>
      <c r="AQ475" s="1"/>
      <c r="AR475" s="1"/>
      <c r="AS475" s="1"/>
      <c r="AT475" s="1"/>
      <c r="AU475" s="1"/>
    </row>
    <row r="47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P476" s="1"/>
      <c r="AQ476" s="1"/>
      <c r="AR476" s="1"/>
      <c r="AS476" s="1"/>
      <c r="AT476" s="1"/>
      <c r="AU476" s="1"/>
    </row>
    <row r="47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P477" s="1"/>
      <c r="AQ477" s="1"/>
      <c r="AR477" s="1"/>
      <c r="AS477" s="1"/>
      <c r="AT477" s="1"/>
      <c r="AU477" s="1"/>
    </row>
    <row r="478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P478" s="1"/>
      <c r="AQ478" s="1"/>
      <c r="AR478" s="1"/>
      <c r="AS478" s="1"/>
      <c r="AT478" s="1"/>
      <c r="AU478" s="1"/>
    </row>
    <row r="479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P479" s="1"/>
      <c r="AQ479" s="1"/>
      <c r="AR479" s="1"/>
      <c r="AS479" s="1"/>
      <c r="AT479" s="1"/>
      <c r="AU479" s="1"/>
    </row>
    <row r="48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P480" s="1"/>
      <c r="AQ480" s="1"/>
      <c r="AR480" s="1"/>
      <c r="AS480" s="1"/>
      <c r="AT480" s="1"/>
      <c r="AU480" s="1"/>
    </row>
    <row r="48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P481" s="1"/>
      <c r="AQ481" s="1"/>
      <c r="AR481" s="1"/>
      <c r="AS481" s="1"/>
      <c r="AT481" s="1"/>
      <c r="AU481" s="1"/>
    </row>
    <row r="482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P482" s="1"/>
      <c r="AQ482" s="1"/>
      <c r="AR482" s="1"/>
      <c r="AS482" s="1"/>
      <c r="AT482" s="1"/>
      <c r="AU482" s="1"/>
    </row>
    <row r="483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P483" s="1"/>
      <c r="AQ483" s="1"/>
      <c r="AR483" s="1"/>
      <c r="AS483" s="1"/>
      <c r="AT483" s="1"/>
      <c r="AU483" s="1"/>
    </row>
    <row r="484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P484" s="1"/>
      <c r="AQ484" s="1"/>
      <c r="AR484" s="1"/>
      <c r="AS484" s="1"/>
      <c r="AT484" s="1"/>
      <c r="AU484" s="1"/>
    </row>
    <row r="485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P485" s="1"/>
      <c r="AQ485" s="1"/>
      <c r="AR485" s="1"/>
      <c r="AS485" s="1"/>
      <c r="AT485" s="1"/>
      <c r="AU485" s="1"/>
    </row>
    <row r="48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P486" s="1"/>
      <c r="AQ486" s="1"/>
      <c r="AR486" s="1"/>
      <c r="AS486" s="1"/>
      <c r="AT486" s="1"/>
      <c r="AU486" s="1"/>
    </row>
    <row r="48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P487" s="1"/>
      <c r="AQ487" s="1"/>
      <c r="AR487" s="1"/>
      <c r="AS487" s="1"/>
      <c r="AT487" s="1"/>
      <c r="AU487" s="1"/>
    </row>
    <row r="488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P488" s="1"/>
      <c r="AQ488" s="1"/>
      <c r="AR488" s="1"/>
      <c r="AS488" s="1"/>
      <c r="AT488" s="1"/>
      <c r="AU488" s="1"/>
    </row>
    <row r="489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P489" s="1"/>
      <c r="AQ489" s="1"/>
      <c r="AR489" s="1"/>
      <c r="AS489" s="1"/>
      <c r="AT489" s="1"/>
      <c r="AU489" s="1"/>
    </row>
    <row r="49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P490" s="1"/>
      <c r="AQ490" s="1"/>
      <c r="AR490" s="1"/>
      <c r="AS490" s="1"/>
      <c r="AT490" s="1"/>
      <c r="AU490" s="1"/>
    </row>
    <row r="49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P491" s="1"/>
      <c r="AQ491" s="1"/>
      <c r="AR491" s="1"/>
      <c r="AS491" s="1"/>
      <c r="AT491" s="1"/>
      <c r="AU491" s="1"/>
    </row>
    <row r="492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P492" s="1"/>
      <c r="AQ492" s="1"/>
      <c r="AR492" s="1"/>
      <c r="AS492" s="1"/>
      <c r="AT492" s="1"/>
      <c r="AU492" s="1"/>
    </row>
    <row r="493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P493" s="1"/>
      <c r="AQ493" s="1"/>
      <c r="AR493" s="1"/>
      <c r="AS493" s="1"/>
      <c r="AT493" s="1"/>
      <c r="AU493" s="1"/>
    </row>
    <row r="494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P494" s="1"/>
      <c r="AQ494" s="1"/>
      <c r="AR494" s="1"/>
      <c r="AS494" s="1"/>
      <c r="AT494" s="1"/>
      <c r="AU494" s="1"/>
    </row>
    <row r="495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P495" s="1"/>
      <c r="AQ495" s="1"/>
      <c r="AR495" s="1"/>
      <c r="AS495" s="1"/>
      <c r="AT495" s="1"/>
      <c r="AU495" s="1"/>
    </row>
    <row r="49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P496" s="1"/>
      <c r="AQ496" s="1"/>
      <c r="AR496" s="1"/>
      <c r="AS496" s="1"/>
      <c r="AT496" s="1"/>
      <c r="AU496" s="1"/>
    </row>
    <row r="49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P497" s="1"/>
      <c r="AQ497" s="1"/>
      <c r="AR497" s="1"/>
      <c r="AS497" s="1"/>
      <c r="AT497" s="1"/>
      <c r="AU497" s="1"/>
    </row>
    <row r="498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P498" s="1"/>
      <c r="AQ498" s="1"/>
      <c r="AR498" s="1"/>
      <c r="AS498" s="1"/>
      <c r="AT498" s="1"/>
      <c r="AU498" s="1"/>
    </row>
    <row r="499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P499" s="1"/>
      <c r="AQ499" s="1"/>
      <c r="AR499" s="1"/>
      <c r="AS499" s="1"/>
      <c r="AT499" s="1"/>
      <c r="AU499" s="1"/>
    </row>
    <row r="50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P500" s="1"/>
      <c r="AQ500" s="1"/>
      <c r="AR500" s="1"/>
      <c r="AS500" s="1"/>
      <c r="AT500" s="1"/>
      <c r="AU500" s="1"/>
    </row>
    <row r="50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P501" s="1"/>
      <c r="AQ501" s="1"/>
      <c r="AR501" s="1"/>
      <c r="AS501" s="1"/>
      <c r="AT501" s="1"/>
      <c r="AU501" s="1"/>
    </row>
    <row r="502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P502" s="1"/>
      <c r="AQ502" s="1"/>
      <c r="AR502" s="1"/>
      <c r="AS502" s="1"/>
      <c r="AT502" s="1"/>
      <c r="AU502" s="1"/>
    </row>
    <row r="503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P503" s="1"/>
      <c r="AQ503" s="1"/>
      <c r="AR503" s="1"/>
      <c r="AS503" s="1"/>
      <c r="AT503" s="1"/>
      <c r="AU503" s="1"/>
    </row>
    <row r="504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P504" s="1"/>
      <c r="AQ504" s="1"/>
      <c r="AR504" s="1"/>
      <c r="AS504" s="1"/>
      <c r="AT504" s="1"/>
      <c r="AU504" s="1"/>
    </row>
    <row r="505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P505" s="1"/>
      <c r="AQ505" s="1"/>
      <c r="AR505" s="1"/>
      <c r="AS505" s="1"/>
      <c r="AT505" s="1"/>
      <c r="AU505" s="1"/>
    </row>
    <row r="50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P506" s="1"/>
      <c r="AQ506" s="1"/>
      <c r="AR506" s="1"/>
      <c r="AS506" s="1"/>
      <c r="AT506" s="1"/>
      <c r="AU506" s="1"/>
    </row>
    <row r="50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P507" s="1"/>
      <c r="AQ507" s="1"/>
      <c r="AR507" s="1"/>
      <c r="AS507" s="1"/>
      <c r="AT507" s="1"/>
      <c r="AU507" s="1"/>
    </row>
    <row r="508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P508" s="1"/>
      <c r="AQ508" s="1"/>
      <c r="AR508" s="1"/>
      <c r="AS508" s="1"/>
      <c r="AT508" s="1"/>
      <c r="AU508" s="1"/>
    </row>
    <row r="509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P509" s="1"/>
      <c r="AQ509" s="1"/>
      <c r="AR509" s="1"/>
      <c r="AS509" s="1"/>
      <c r="AT509" s="1"/>
      <c r="AU509" s="1"/>
    </row>
    <row r="51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P510" s="1"/>
      <c r="AQ510" s="1"/>
      <c r="AR510" s="1"/>
      <c r="AS510" s="1"/>
      <c r="AT510" s="1"/>
      <c r="AU510" s="1"/>
    </row>
    <row r="51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P511" s="1"/>
      <c r="AQ511" s="1"/>
      <c r="AR511" s="1"/>
      <c r="AS511" s="1"/>
      <c r="AT511" s="1"/>
      <c r="AU511" s="1"/>
    </row>
    <row r="512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P512" s="1"/>
      <c r="AQ512" s="1"/>
      <c r="AR512" s="1"/>
      <c r="AS512" s="1"/>
      <c r="AT512" s="1"/>
      <c r="AU512" s="1"/>
    </row>
    <row r="513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P513" s="1"/>
      <c r="AQ513" s="1"/>
      <c r="AR513" s="1"/>
      <c r="AS513" s="1"/>
      <c r="AT513" s="1"/>
      <c r="AU513" s="1"/>
    </row>
    <row r="514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P514" s="1"/>
      <c r="AQ514" s="1"/>
      <c r="AR514" s="1"/>
      <c r="AS514" s="1"/>
      <c r="AT514" s="1"/>
      <c r="AU514" s="1"/>
    </row>
    <row r="515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P515" s="1"/>
      <c r="AQ515" s="1"/>
      <c r="AR515" s="1"/>
      <c r="AS515" s="1"/>
      <c r="AT515" s="1"/>
      <c r="AU515" s="1"/>
    </row>
    <row r="51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P516" s="1"/>
      <c r="AQ516" s="1"/>
      <c r="AR516" s="1"/>
      <c r="AS516" s="1"/>
      <c r="AT516" s="1"/>
      <c r="AU516" s="1"/>
    </row>
    <row r="5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P517" s="1"/>
      <c r="AQ517" s="1"/>
      <c r="AR517" s="1"/>
      <c r="AS517" s="1"/>
      <c r="AT517" s="1"/>
      <c r="AU517" s="1"/>
    </row>
    <row r="518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P518" s="1"/>
      <c r="AQ518" s="1"/>
      <c r="AR518" s="1"/>
      <c r="AS518" s="1"/>
      <c r="AT518" s="1"/>
      <c r="AU518" s="1"/>
    </row>
    <row r="519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P519" s="1"/>
      <c r="AQ519" s="1"/>
      <c r="AR519" s="1"/>
      <c r="AS519" s="1"/>
      <c r="AT519" s="1"/>
      <c r="AU519" s="1"/>
    </row>
    <row r="52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P520" s="1"/>
      <c r="AQ520" s="1"/>
      <c r="AR520" s="1"/>
      <c r="AS520" s="1"/>
      <c r="AT520" s="1"/>
      <c r="AU520" s="1"/>
    </row>
    <row r="52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P521" s="1"/>
      <c r="AQ521" s="1"/>
      <c r="AR521" s="1"/>
      <c r="AS521" s="1"/>
      <c r="AT521" s="1"/>
      <c r="AU521" s="1"/>
    </row>
    <row r="522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P522" s="1"/>
      <c r="AQ522" s="1"/>
      <c r="AR522" s="1"/>
      <c r="AS522" s="1"/>
      <c r="AT522" s="1"/>
      <c r="AU522" s="1"/>
    </row>
    <row r="523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P523" s="1"/>
      <c r="AQ523" s="1"/>
      <c r="AR523" s="1"/>
      <c r="AS523" s="1"/>
      <c r="AT523" s="1"/>
      <c r="AU523" s="1"/>
    </row>
    <row r="524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P524" s="1"/>
      <c r="AQ524" s="1"/>
      <c r="AR524" s="1"/>
      <c r="AS524" s="1"/>
      <c r="AT524" s="1"/>
      <c r="AU524" s="1"/>
    </row>
    <row r="525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P525" s="1"/>
      <c r="AQ525" s="1"/>
      <c r="AR525" s="1"/>
      <c r="AS525" s="1"/>
      <c r="AT525" s="1"/>
      <c r="AU525" s="1"/>
    </row>
    <row r="5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P526" s="1"/>
      <c r="AQ526" s="1"/>
      <c r="AR526" s="1"/>
      <c r="AS526" s="1"/>
      <c r="AT526" s="1"/>
      <c r="AU526" s="1"/>
    </row>
    <row r="52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P527" s="1"/>
      <c r="AQ527" s="1"/>
      <c r="AR527" s="1"/>
      <c r="AS527" s="1"/>
      <c r="AT527" s="1"/>
      <c r="AU527" s="1"/>
    </row>
    <row r="528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P528" s="1"/>
      <c r="AQ528" s="1"/>
      <c r="AR528" s="1"/>
      <c r="AS528" s="1"/>
      <c r="AT528" s="1"/>
      <c r="AU528" s="1"/>
    </row>
    <row r="529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P529" s="1"/>
      <c r="AQ529" s="1"/>
      <c r="AR529" s="1"/>
      <c r="AS529" s="1"/>
      <c r="AT529" s="1"/>
      <c r="AU529" s="1"/>
    </row>
    <row r="53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P530" s="1"/>
      <c r="AQ530" s="1"/>
      <c r="AR530" s="1"/>
      <c r="AS530" s="1"/>
      <c r="AT530" s="1"/>
      <c r="AU530" s="1"/>
    </row>
    <row r="53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P531" s="1"/>
      <c r="AQ531" s="1"/>
      <c r="AR531" s="1"/>
      <c r="AS531" s="1"/>
      <c r="AT531" s="1"/>
      <c r="AU531" s="1"/>
    </row>
    <row r="532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P532" s="1"/>
      <c r="AQ532" s="1"/>
      <c r="AR532" s="1"/>
      <c r="AS532" s="1"/>
      <c r="AT532" s="1"/>
      <c r="AU532" s="1"/>
    </row>
    <row r="533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P533" s="1"/>
      <c r="AQ533" s="1"/>
      <c r="AR533" s="1"/>
      <c r="AS533" s="1"/>
      <c r="AT533" s="1"/>
      <c r="AU533" s="1"/>
    </row>
    <row r="534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P534" s="1"/>
      <c r="AQ534" s="1"/>
      <c r="AR534" s="1"/>
      <c r="AS534" s="1"/>
      <c r="AT534" s="1"/>
      <c r="AU534" s="1"/>
    </row>
    <row r="535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P535" s="1"/>
      <c r="AQ535" s="1"/>
      <c r="AR535" s="1"/>
      <c r="AS535" s="1"/>
      <c r="AT535" s="1"/>
      <c r="AU535" s="1"/>
    </row>
    <row r="53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P536" s="1"/>
      <c r="AQ536" s="1"/>
      <c r="AR536" s="1"/>
      <c r="AS536" s="1"/>
      <c r="AT536" s="1"/>
      <c r="AU536" s="1"/>
    </row>
    <row r="53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P537" s="1"/>
      <c r="AQ537" s="1"/>
      <c r="AR537" s="1"/>
      <c r="AS537" s="1"/>
      <c r="AT537" s="1"/>
      <c r="AU537" s="1"/>
    </row>
    <row r="538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P538" s="1"/>
      <c r="AQ538" s="1"/>
      <c r="AR538" s="1"/>
      <c r="AS538" s="1"/>
      <c r="AT538" s="1"/>
      <c r="AU538" s="1"/>
    </row>
    <row r="539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P539" s="1"/>
      <c r="AQ539" s="1"/>
      <c r="AR539" s="1"/>
      <c r="AS539" s="1"/>
      <c r="AT539" s="1"/>
      <c r="AU539" s="1"/>
    </row>
    <row r="54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P540" s="1"/>
      <c r="AQ540" s="1"/>
      <c r="AR540" s="1"/>
      <c r="AS540" s="1"/>
      <c r="AT540" s="1"/>
      <c r="AU540" s="1"/>
    </row>
    <row r="54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P541" s="1"/>
      <c r="AQ541" s="1"/>
      <c r="AR541" s="1"/>
      <c r="AS541" s="1"/>
      <c r="AT541" s="1"/>
      <c r="AU541" s="1"/>
    </row>
    <row r="542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P542" s="1"/>
      <c r="AQ542" s="1"/>
      <c r="AR542" s="1"/>
      <c r="AS542" s="1"/>
      <c r="AT542" s="1"/>
      <c r="AU542" s="1"/>
    </row>
    <row r="543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P543" s="1"/>
      <c r="AQ543" s="1"/>
      <c r="AR543" s="1"/>
      <c r="AS543" s="1"/>
      <c r="AT543" s="1"/>
      <c r="AU543" s="1"/>
    </row>
    <row r="544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P544" s="1"/>
      <c r="AQ544" s="1"/>
      <c r="AR544" s="1"/>
      <c r="AS544" s="1"/>
      <c r="AT544" s="1"/>
      <c r="AU544" s="1"/>
    </row>
    <row r="545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P545" s="1"/>
      <c r="AQ545" s="1"/>
      <c r="AR545" s="1"/>
      <c r="AS545" s="1"/>
      <c r="AT545" s="1"/>
      <c r="AU545" s="1"/>
    </row>
    <row r="54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P546" s="1"/>
      <c r="AQ546" s="1"/>
      <c r="AR546" s="1"/>
      <c r="AS546" s="1"/>
      <c r="AT546" s="1"/>
      <c r="AU546" s="1"/>
    </row>
    <row r="54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P547" s="1"/>
      <c r="AQ547" s="1"/>
      <c r="AR547" s="1"/>
      <c r="AS547" s="1"/>
      <c r="AT547" s="1"/>
      <c r="AU547" s="1"/>
    </row>
    <row r="548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P548" s="1"/>
      <c r="AQ548" s="1"/>
      <c r="AR548" s="1"/>
      <c r="AS548" s="1"/>
      <c r="AT548" s="1"/>
      <c r="AU548" s="1"/>
    </row>
    <row r="549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P549" s="1"/>
      <c r="AQ549" s="1"/>
      <c r="AR549" s="1"/>
      <c r="AS549" s="1"/>
      <c r="AT549" s="1"/>
      <c r="AU549" s="1"/>
    </row>
    <row r="55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P550" s="1"/>
      <c r="AQ550" s="1"/>
      <c r="AR550" s="1"/>
      <c r="AS550" s="1"/>
      <c r="AT550" s="1"/>
      <c r="AU550" s="1"/>
    </row>
    <row r="55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P551" s="1"/>
      <c r="AQ551" s="1"/>
      <c r="AR551" s="1"/>
      <c r="AS551" s="1"/>
      <c r="AT551" s="1"/>
      <c r="AU551" s="1"/>
    </row>
    <row r="552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P552" s="1"/>
      <c r="AQ552" s="1"/>
      <c r="AR552" s="1"/>
      <c r="AS552" s="1"/>
      <c r="AT552" s="1"/>
      <c r="AU552" s="1"/>
    </row>
    <row r="553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P553" s="1"/>
      <c r="AQ553" s="1"/>
      <c r="AR553" s="1"/>
      <c r="AS553" s="1"/>
      <c r="AT553" s="1"/>
      <c r="AU553" s="1"/>
    </row>
    <row r="554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P554" s="1"/>
      <c r="AQ554" s="1"/>
      <c r="AR554" s="1"/>
      <c r="AS554" s="1"/>
      <c r="AT554" s="1"/>
      <c r="AU554" s="1"/>
    </row>
    <row r="555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P555" s="1"/>
      <c r="AQ555" s="1"/>
      <c r="AR555" s="1"/>
      <c r="AS555" s="1"/>
      <c r="AT555" s="1"/>
      <c r="AU555" s="1"/>
    </row>
    <row r="55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P556" s="1"/>
      <c r="AQ556" s="1"/>
      <c r="AR556" s="1"/>
      <c r="AS556" s="1"/>
      <c r="AT556" s="1"/>
      <c r="AU556" s="1"/>
    </row>
    <row r="55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P557" s="1"/>
      <c r="AQ557" s="1"/>
      <c r="AR557" s="1"/>
      <c r="AS557" s="1"/>
      <c r="AT557" s="1"/>
      <c r="AU557" s="1"/>
    </row>
    <row r="558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P558" s="1"/>
      <c r="AQ558" s="1"/>
      <c r="AR558" s="1"/>
      <c r="AS558" s="1"/>
      <c r="AT558" s="1"/>
      <c r="AU558" s="1"/>
    </row>
    <row r="559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P559" s="1"/>
      <c r="AQ559" s="1"/>
      <c r="AR559" s="1"/>
      <c r="AS559" s="1"/>
      <c r="AT559" s="1"/>
      <c r="AU559" s="1"/>
    </row>
    <row r="56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P560" s="1"/>
      <c r="AQ560" s="1"/>
      <c r="AR560" s="1"/>
      <c r="AS560" s="1"/>
      <c r="AT560" s="1"/>
      <c r="AU560" s="1"/>
    </row>
    <row r="56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P561" s="1"/>
      <c r="AQ561" s="1"/>
      <c r="AR561" s="1"/>
      <c r="AS561" s="1"/>
      <c r="AT561" s="1"/>
      <c r="AU561" s="1"/>
    </row>
    <row r="562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P562" s="1"/>
      <c r="AQ562" s="1"/>
      <c r="AR562" s="1"/>
      <c r="AS562" s="1"/>
      <c r="AT562" s="1"/>
      <c r="AU562" s="1"/>
    </row>
    <row r="563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P563" s="1"/>
      <c r="AQ563" s="1"/>
      <c r="AR563" s="1"/>
      <c r="AS563" s="1"/>
      <c r="AT563" s="1"/>
      <c r="AU563" s="1"/>
    </row>
    <row r="564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P564" s="1"/>
      <c r="AQ564" s="1"/>
      <c r="AR564" s="1"/>
      <c r="AS564" s="1"/>
      <c r="AT564" s="1"/>
      <c r="AU564" s="1"/>
    </row>
    <row r="565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P565" s="1"/>
      <c r="AQ565" s="1"/>
      <c r="AR565" s="1"/>
      <c r="AS565" s="1"/>
      <c r="AT565" s="1"/>
      <c r="AU565" s="1"/>
    </row>
    <row r="56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P566" s="1"/>
      <c r="AQ566" s="1"/>
      <c r="AR566" s="1"/>
      <c r="AS566" s="1"/>
      <c r="AT566" s="1"/>
      <c r="AU566" s="1"/>
    </row>
    <row r="56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P567" s="1"/>
      <c r="AQ567" s="1"/>
      <c r="AR567" s="1"/>
      <c r="AS567" s="1"/>
      <c r="AT567" s="1"/>
      <c r="AU567" s="1"/>
    </row>
    <row r="568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P568" s="1"/>
      <c r="AQ568" s="1"/>
      <c r="AR568" s="1"/>
      <c r="AS568" s="1"/>
      <c r="AT568" s="1"/>
      <c r="AU568" s="1"/>
    </row>
    <row r="569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P569" s="1"/>
      <c r="AQ569" s="1"/>
      <c r="AR569" s="1"/>
      <c r="AS569" s="1"/>
      <c r="AT569" s="1"/>
      <c r="AU569" s="1"/>
    </row>
    <row r="57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P570" s="1"/>
      <c r="AQ570" s="1"/>
      <c r="AR570" s="1"/>
      <c r="AS570" s="1"/>
      <c r="AT570" s="1"/>
      <c r="AU570" s="1"/>
    </row>
    <row r="57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P571" s="1"/>
      <c r="AQ571" s="1"/>
      <c r="AR571" s="1"/>
      <c r="AS571" s="1"/>
      <c r="AT571" s="1"/>
      <c r="AU571" s="1"/>
    </row>
    <row r="572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P572" s="1"/>
      <c r="AQ572" s="1"/>
      <c r="AR572" s="1"/>
      <c r="AS572" s="1"/>
      <c r="AT572" s="1"/>
      <c r="AU572" s="1"/>
    </row>
    <row r="573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P573" s="1"/>
      <c r="AQ573" s="1"/>
      <c r="AR573" s="1"/>
      <c r="AS573" s="1"/>
      <c r="AT573" s="1"/>
      <c r="AU573" s="1"/>
    </row>
    <row r="574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P574" s="1"/>
      <c r="AQ574" s="1"/>
      <c r="AR574" s="1"/>
      <c r="AS574" s="1"/>
      <c r="AT574" s="1"/>
      <c r="AU574" s="1"/>
    </row>
    <row r="575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P575" s="1"/>
      <c r="AQ575" s="1"/>
      <c r="AR575" s="1"/>
      <c r="AS575" s="1"/>
      <c r="AT575" s="1"/>
      <c r="AU575" s="1"/>
    </row>
    <row r="57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P576" s="1"/>
      <c r="AQ576" s="1"/>
      <c r="AR576" s="1"/>
      <c r="AS576" s="1"/>
      <c r="AT576" s="1"/>
      <c r="AU576" s="1"/>
    </row>
    <row r="57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P577" s="1"/>
      <c r="AQ577" s="1"/>
      <c r="AR577" s="1"/>
      <c r="AS577" s="1"/>
      <c r="AT577" s="1"/>
      <c r="AU577" s="1"/>
    </row>
    <row r="578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P578" s="1"/>
      <c r="AQ578" s="1"/>
      <c r="AR578" s="1"/>
      <c r="AS578" s="1"/>
      <c r="AT578" s="1"/>
      <c r="AU578" s="1"/>
    </row>
    <row r="579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P579" s="1"/>
      <c r="AQ579" s="1"/>
      <c r="AR579" s="1"/>
      <c r="AS579" s="1"/>
      <c r="AT579" s="1"/>
      <c r="AU579" s="1"/>
    </row>
    <row r="58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P580" s="1"/>
      <c r="AQ580" s="1"/>
      <c r="AR580" s="1"/>
      <c r="AS580" s="1"/>
      <c r="AT580" s="1"/>
      <c r="AU580" s="1"/>
    </row>
    <row r="58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P581" s="1"/>
      <c r="AQ581" s="1"/>
      <c r="AR581" s="1"/>
      <c r="AS581" s="1"/>
      <c r="AT581" s="1"/>
      <c r="AU581" s="1"/>
    </row>
    <row r="582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P582" s="1"/>
      <c r="AQ582" s="1"/>
      <c r="AR582" s="1"/>
      <c r="AS582" s="1"/>
      <c r="AT582" s="1"/>
      <c r="AU582" s="1"/>
    </row>
    <row r="583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P583" s="1"/>
      <c r="AQ583" s="1"/>
      <c r="AR583" s="1"/>
      <c r="AS583" s="1"/>
      <c r="AT583" s="1"/>
      <c r="AU583" s="1"/>
    </row>
    <row r="584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P584" s="1"/>
      <c r="AQ584" s="1"/>
      <c r="AR584" s="1"/>
      <c r="AS584" s="1"/>
      <c r="AT584" s="1"/>
      <c r="AU584" s="1"/>
    </row>
    <row r="585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P585" s="1"/>
      <c r="AQ585" s="1"/>
      <c r="AR585" s="1"/>
      <c r="AS585" s="1"/>
      <c r="AT585" s="1"/>
      <c r="AU585" s="1"/>
    </row>
    <row r="58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P586" s="1"/>
      <c r="AQ586" s="1"/>
      <c r="AR586" s="1"/>
      <c r="AS586" s="1"/>
      <c r="AT586" s="1"/>
      <c r="AU586" s="1"/>
    </row>
    <row r="58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P587" s="1"/>
      <c r="AQ587" s="1"/>
      <c r="AR587" s="1"/>
      <c r="AS587" s="1"/>
      <c r="AT587" s="1"/>
      <c r="AU587" s="1"/>
    </row>
    <row r="588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P588" s="1"/>
      <c r="AQ588" s="1"/>
      <c r="AR588" s="1"/>
      <c r="AS588" s="1"/>
      <c r="AT588" s="1"/>
      <c r="AU588" s="1"/>
    </row>
    <row r="589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P589" s="1"/>
      <c r="AQ589" s="1"/>
      <c r="AR589" s="1"/>
      <c r="AS589" s="1"/>
      <c r="AT589" s="1"/>
      <c r="AU589" s="1"/>
    </row>
    <row r="59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P590" s="1"/>
      <c r="AQ590" s="1"/>
      <c r="AR590" s="1"/>
      <c r="AS590" s="1"/>
      <c r="AT590" s="1"/>
      <c r="AU590" s="1"/>
    </row>
    <row r="59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P591" s="1"/>
      <c r="AQ591" s="1"/>
      <c r="AR591" s="1"/>
      <c r="AS591" s="1"/>
      <c r="AT591" s="1"/>
      <c r="AU591" s="1"/>
    </row>
    <row r="592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P592" s="1"/>
      <c r="AQ592" s="1"/>
      <c r="AR592" s="1"/>
      <c r="AS592" s="1"/>
      <c r="AT592" s="1"/>
      <c r="AU592" s="1"/>
    </row>
    <row r="593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P593" s="1"/>
      <c r="AQ593" s="1"/>
      <c r="AR593" s="1"/>
      <c r="AS593" s="1"/>
      <c r="AT593" s="1"/>
      <c r="AU593" s="1"/>
    </row>
    <row r="594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P594" s="1"/>
      <c r="AQ594" s="1"/>
      <c r="AR594" s="1"/>
      <c r="AS594" s="1"/>
      <c r="AT594" s="1"/>
      <c r="AU594" s="1"/>
    </row>
    <row r="595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P595" s="1"/>
      <c r="AQ595" s="1"/>
      <c r="AR595" s="1"/>
      <c r="AS595" s="1"/>
      <c r="AT595" s="1"/>
      <c r="AU595" s="1"/>
    </row>
    <row r="59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P596" s="1"/>
      <c r="AQ596" s="1"/>
      <c r="AR596" s="1"/>
      <c r="AS596" s="1"/>
      <c r="AT596" s="1"/>
      <c r="AU596" s="1"/>
    </row>
    <row r="59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P597" s="1"/>
      <c r="AQ597" s="1"/>
      <c r="AR597" s="1"/>
      <c r="AS597" s="1"/>
      <c r="AT597" s="1"/>
      <c r="AU597" s="1"/>
    </row>
    <row r="598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P598" s="1"/>
      <c r="AQ598" s="1"/>
      <c r="AR598" s="1"/>
      <c r="AS598" s="1"/>
      <c r="AT598" s="1"/>
      <c r="AU598" s="1"/>
    </row>
    <row r="599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P599" s="1"/>
      <c r="AQ599" s="1"/>
      <c r="AR599" s="1"/>
      <c r="AS599" s="1"/>
      <c r="AT599" s="1"/>
      <c r="AU599" s="1"/>
    </row>
    <row r="60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P600" s="1"/>
      <c r="AQ600" s="1"/>
      <c r="AR600" s="1"/>
      <c r="AS600" s="1"/>
      <c r="AT600" s="1"/>
      <c r="AU600" s="1"/>
    </row>
    <row r="60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P601" s="1"/>
      <c r="AQ601" s="1"/>
      <c r="AR601" s="1"/>
      <c r="AS601" s="1"/>
      <c r="AT601" s="1"/>
      <c r="AU601" s="1"/>
    </row>
    <row r="602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P602" s="1"/>
      <c r="AQ602" s="1"/>
      <c r="AR602" s="1"/>
      <c r="AS602" s="1"/>
      <c r="AT602" s="1"/>
      <c r="AU602" s="1"/>
    </row>
    <row r="603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P603" s="1"/>
      <c r="AQ603" s="1"/>
      <c r="AR603" s="1"/>
      <c r="AS603" s="1"/>
      <c r="AT603" s="1"/>
      <c r="AU603" s="1"/>
    </row>
    <row r="604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P604" s="1"/>
      <c r="AQ604" s="1"/>
      <c r="AR604" s="1"/>
      <c r="AS604" s="1"/>
      <c r="AT604" s="1"/>
      <c r="AU604" s="1"/>
    </row>
    <row r="605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P605" s="1"/>
      <c r="AQ605" s="1"/>
      <c r="AR605" s="1"/>
      <c r="AS605" s="1"/>
      <c r="AT605" s="1"/>
      <c r="AU605" s="1"/>
    </row>
    <row r="60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P606" s="1"/>
      <c r="AQ606" s="1"/>
      <c r="AR606" s="1"/>
      <c r="AS606" s="1"/>
      <c r="AT606" s="1"/>
      <c r="AU606" s="1"/>
    </row>
    <row r="60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P607" s="1"/>
      <c r="AQ607" s="1"/>
      <c r="AR607" s="1"/>
      <c r="AS607" s="1"/>
      <c r="AT607" s="1"/>
      <c r="AU607" s="1"/>
    </row>
    <row r="608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P608" s="1"/>
      <c r="AQ608" s="1"/>
      <c r="AR608" s="1"/>
      <c r="AS608" s="1"/>
      <c r="AT608" s="1"/>
      <c r="AU608" s="1"/>
    </row>
    <row r="609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P609" s="1"/>
      <c r="AQ609" s="1"/>
      <c r="AR609" s="1"/>
      <c r="AS609" s="1"/>
      <c r="AT609" s="1"/>
      <c r="AU609" s="1"/>
    </row>
    <row r="61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P610" s="1"/>
      <c r="AQ610" s="1"/>
      <c r="AR610" s="1"/>
      <c r="AS610" s="1"/>
      <c r="AT610" s="1"/>
      <c r="AU610" s="1"/>
    </row>
    <row r="61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P611" s="1"/>
      <c r="AQ611" s="1"/>
      <c r="AR611" s="1"/>
      <c r="AS611" s="1"/>
      <c r="AT611" s="1"/>
      <c r="AU611" s="1"/>
    </row>
    <row r="612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P612" s="1"/>
      <c r="AQ612" s="1"/>
      <c r="AR612" s="1"/>
      <c r="AS612" s="1"/>
      <c r="AT612" s="1"/>
      <c r="AU612" s="1"/>
    </row>
    <row r="613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P613" s="1"/>
      <c r="AQ613" s="1"/>
      <c r="AR613" s="1"/>
      <c r="AS613" s="1"/>
      <c r="AT613" s="1"/>
      <c r="AU613" s="1"/>
    </row>
    <row r="614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P614" s="1"/>
      <c r="AQ614" s="1"/>
      <c r="AR614" s="1"/>
      <c r="AS614" s="1"/>
      <c r="AT614" s="1"/>
      <c r="AU614" s="1"/>
    </row>
    <row r="615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P615" s="1"/>
      <c r="AQ615" s="1"/>
      <c r="AR615" s="1"/>
      <c r="AS615" s="1"/>
      <c r="AT615" s="1"/>
      <c r="AU615" s="1"/>
    </row>
    <row r="61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P616" s="1"/>
      <c r="AQ616" s="1"/>
      <c r="AR616" s="1"/>
      <c r="AS616" s="1"/>
      <c r="AT616" s="1"/>
      <c r="AU616" s="1"/>
    </row>
    <row r="6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P617" s="1"/>
      <c r="AQ617" s="1"/>
      <c r="AR617" s="1"/>
      <c r="AS617" s="1"/>
      <c r="AT617" s="1"/>
      <c r="AU617" s="1"/>
    </row>
    <row r="618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P618" s="1"/>
      <c r="AQ618" s="1"/>
      <c r="AR618" s="1"/>
      <c r="AS618" s="1"/>
      <c r="AT618" s="1"/>
      <c r="AU618" s="1"/>
    </row>
    <row r="619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P619" s="1"/>
      <c r="AQ619" s="1"/>
      <c r="AR619" s="1"/>
      <c r="AS619" s="1"/>
      <c r="AT619" s="1"/>
      <c r="AU619" s="1"/>
    </row>
    <row r="62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P620" s="1"/>
      <c r="AQ620" s="1"/>
      <c r="AR620" s="1"/>
      <c r="AS620" s="1"/>
      <c r="AT620" s="1"/>
      <c r="AU620" s="1"/>
    </row>
    <row r="62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P621" s="1"/>
      <c r="AQ621" s="1"/>
      <c r="AR621" s="1"/>
      <c r="AS621" s="1"/>
      <c r="AT621" s="1"/>
      <c r="AU621" s="1"/>
    </row>
    <row r="622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P622" s="1"/>
      <c r="AQ622" s="1"/>
      <c r="AR622" s="1"/>
      <c r="AS622" s="1"/>
      <c r="AT622" s="1"/>
      <c r="AU622" s="1"/>
    </row>
    <row r="623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P623" s="1"/>
      <c r="AQ623" s="1"/>
      <c r="AR623" s="1"/>
      <c r="AS623" s="1"/>
      <c r="AT623" s="1"/>
      <c r="AU623" s="1"/>
    </row>
    <row r="624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P624" s="1"/>
      <c r="AQ624" s="1"/>
      <c r="AR624" s="1"/>
      <c r="AS624" s="1"/>
      <c r="AT624" s="1"/>
      <c r="AU624" s="1"/>
    </row>
    <row r="625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P625" s="1"/>
      <c r="AQ625" s="1"/>
      <c r="AR625" s="1"/>
      <c r="AS625" s="1"/>
      <c r="AT625" s="1"/>
      <c r="AU625" s="1"/>
    </row>
    <row r="6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P626" s="1"/>
      <c r="AQ626" s="1"/>
      <c r="AR626" s="1"/>
      <c r="AS626" s="1"/>
      <c r="AT626" s="1"/>
      <c r="AU626" s="1"/>
    </row>
    <row r="62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P627" s="1"/>
      <c r="AQ627" s="1"/>
      <c r="AR627" s="1"/>
      <c r="AS627" s="1"/>
      <c r="AT627" s="1"/>
      <c r="AU627" s="1"/>
    </row>
    <row r="628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P628" s="1"/>
      <c r="AQ628" s="1"/>
      <c r="AR628" s="1"/>
      <c r="AS628" s="1"/>
      <c r="AT628" s="1"/>
      <c r="AU628" s="1"/>
    </row>
    <row r="629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P629" s="1"/>
      <c r="AQ629" s="1"/>
      <c r="AR629" s="1"/>
      <c r="AS629" s="1"/>
      <c r="AT629" s="1"/>
      <c r="AU629" s="1"/>
    </row>
    <row r="63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P630" s="1"/>
      <c r="AQ630" s="1"/>
      <c r="AR630" s="1"/>
      <c r="AS630" s="1"/>
      <c r="AT630" s="1"/>
      <c r="AU630" s="1"/>
    </row>
    <row r="63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P631" s="1"/>
      <c r="AQ631" s="1"/>
      <c r="AR631" s="1"/>
      <c r="AS631" s="1"/>
      <c r="AT631" s="1"/>
      <c r="AU631" s="1"/>
    </row>
    <row r="632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P632" s="1"/>
      <c r="AQ632" s="1"/>
      <c r="AR632" s="1"/>
      <c r="AS632" s="1"/>
      <c r="AT632" s="1"/>
      <c r="AU632" s="1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P633" s="1"/>
      <c r="AQ633" s="1"/>
      <c r="AR633" s="1"/>
      <c r="AS633" s="1"/>
      <c r="AT633" s="1"/>
      <c r="AU633" s="1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P634" s="1"/>
      <c r="AQ634" s="1"/>
      <c r="AR634" s="1"/>
      <c r="AS634" s="1"/>
      <c r="AT634" s="1"/>
      <c r="AU634" s="1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P635" s="1"/>
      <c r="AQ635" s="1"/>
      <c r="AR635" s="1"/>
      <c r="AS635" s="1"/>
      <c r="AT635" s="1"/>
      <c r="AU635" s="1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P636" s="1"/>
      <c r="AQ636" s="1"/>
      <c r="AR636" s="1"/>
      <c r="AS636" s="1"/>
      <c r="AT636" s="1"/>
      <c r="AU636" s="1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P637" s="1"/>
      <c r="AQ637" s="1"/>
      <c r="AR637" s="1"/>
      <c r="AS637" s="1"/>
      <c r="AT637" s="1"/>
      <c r="AU637" s="1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P638" s="1"/>
      <c r="AQ638" s="1"/>
      <c r="AR638" s="1"/>
      <c r="AS638" s="1"/>
      <c r="AT638" s="1"/>
      <c r="AU638" s="1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P639" s="1"/>
      <c r="AQ639" s="1"/>
      <c r="AR639" s="1"/>
      <c r="AS639" s="1"/>
      <c r="AT639" s="1"/>
      <c r="AU639" s="1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P640" s="1"/>
      <c r="AQ640" s="1"/>
      <c r="AR640" s="1"/>
      <c r="AS640" s="1"/>
      <c r="AT640" s="1"/>
      <c r="AU640" s="1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P641" s="1"/>
      <c r="AQ641" s="1"/>
      <c r="AR641" s="1"/>
      <c r="AS641" s="1"/>
      <c r="AT641" s="1"/>
      <c r="AU641" s="1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P642" s="1"/>
      <c r="AQ642" s="1"/>
      <c r="AR642" s="1"/>
      <c r="AS642" s="1"/>
      <c r="AT642" s="1"/>
      <c r="AU642" s="1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P643" s="1"/>
      <c r="AQ643" s="1"/>
      <c r="AR643" s="1"/>
      <c r="AS643" s="1"/>
      <c r="AT643" s="1"/>
      <c r="AU643" s="1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P644" s="1"/>
      <c r="AQ644" s="1"/>
      <c r="AR644" s="1"/>
      <c r="AS644" s="1"/>
      <c r="AT644" s="1"/>
      <c r="AU644" s="1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P645" s="1"/>
      <c r="AQ645" s="1"/>
      <c r="AR645" s="1"/>
      <c r="AS645" s="1"/>
      <c r="AT645" s="1"/>
      <c r="AU645" s="1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P646" s="1"/>
      <c r="AQ646" s="1"/>
      <c r="AR646" s="1"/>
      <c r="AS646" s="1"/>
      <c r="AT646" s="1"/>
      <c r="AU646" s="1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P647" s="1"/>
      <c r="AQ647" s="1"/>
      <c r="AR647" s="1"/>
      <c r="AS647" s="1"/>
      <c r="AT647" s="1"/>
      <c r="AU647" s="1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P648" s="1"/>
      <c r="AQ648" s="1"/>
      <c r="AR648" s="1"/>
      <c r="AS648" s="1"/>
      <c r="AT648" s="1"/>
      <c r="AU648" s="1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P649" s="1"/>
      <c r="AQ649" s="1"/>
      <c r="AR649" s="1"/>
      <c r="AS649" s="1"/>
      <c r="AT649" s="1"/>
      <c r="AU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P650" s="1"/>
      <c r="AQ650" s="1"/>
      <c r="AR650" s="1"/>
      <c r="AS650" s="1"/>
      <c r="AT650" s="1"/>
      <c r="AU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P651" s="1"/>
      <c r="AQ651" s="1"/>
      <c r="AR651" s="1"/>
      <c r="AS651" s="1"/>
      <c r="AT651" s="1"/>
      <c r="AU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P652" s="1"/>
      <c r="AQ652" s="1"/>
      <c r="AR652" s="1"/>
      <c r="AS652" s="1"/>
      <c r="AT652" s="1"/>
      <c r="AU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P653" s="1"/>
      <c r="AQ653" s="1"/>
      <c r="AR653" s="1"/>
      <c r="AS653" s="1"/>
      <c r="AT653" s="1"/>
      <c r="AU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P654" s="1"/>
      <c r="AQ654" s="1"/>
      <c r="AR654" s="1"/>
      <c r="AS654" s="1"/>
      <c r="AT654" s="1"/>
      <c r="AU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P655" s="1"/>
      <c r="AQ655" s="1"/>
      <c r="AR655" s="1"/>
      <c r="AS655" s="1"/>
      <c r="AT655" s="1"/>
      <c r="AU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P656" s="1"/>
      <c r="AQ656" s="1"/>
      <c r="AR656" s="1"/>
      <c r="AS656" s="1"/>
      <c r="AT656" s="1"/>
      <c r="AU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P657" s="1"/>
      <c r="AQ657" s="1"/>
      <c r="AR657" s="1"/>
      <c r="AS657" s="1"/>
      <c r="AT657" s="1"/>
      <c r="AU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P658" s="1"/>
      <c r="AQ658" s="1"/>
      <c r="AR658" s="1"/>
      <c r="AS658" s="1"/>
      <c r="AT658" s="1"/>
      <c r="AU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P659" s="1"/>
      <c r="AQ659" s="1"/>
      <c r="AR659" s="1"/>
      <c r="AS659" s="1"/>
      <c r="AT659" s="1"/>
      <c r="AU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P660" s="1"/>
      <c r="AQ660" s="1"/>
      <c r="AR660" s="1"/>
      <c r="AS660" s="1"/>
      <c r="AT660" s="1"/>
      <c r="AU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P661" s="1"/>
      <c r="AQ661" s="1"/>
      <c r="AR661" s="1"/>
      <c r="AS661" s="1"/>
      <c r="AT661" s="1"/>
      <c r="AU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P662" s="1"/>
      <c r="AQ662" s="1"/>
      <c r="AR662" s="1"/>
      <c r="AS662" s="1"/>
      <c r="AT662" s="1"/>
      <c r="AU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P663" s="1"/>
      <c r="AQ663" s="1"/>
      <c r="AR663" s="1"/>
      <c r="AS663" s="1"/>
      <c r="AT663" s="1"/>
      <c r="AU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P664" s="1"/>
      <c r="AQ664" s="1"/>
      <c r="AR664" s="1"/>
      <c r="AS664" s="1"/>
      <c r="AT664" s="1"/>
      <c r="AU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P665" s="1"/>
      <c r="AQ665" s="1"/>
      <c r="AR665" s="1"/>
      <c r="AS665" s="1"/>
      <c r="AT665" s="1"/>
      <c r="AU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P666" s="1"/>
      <c r="AQ666" s="1"/>
      <c r="AR666" s="1"/>
      <c r="AS666" s="1"/>
      <c r="AT666" s="1"/>
      <c r="AU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P667" s="1"/>
      <c r="AQ667" s="1"/>
      <c r="AR667" s="1"/>
      <c r="AS667" s="1"/>
      <c r="AT667" s="1"/>
      <c r="AU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P668" s="1"/>
      <c r="AQ668" s="1"/>
      <c r="AR668" s="1"/>
      <c r="AS668" s="1"/>
      <c r="AT668" s="1"/>
      <c r="AU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P669" s="1"/>
      <c r="AQ669" s="1"/>
      <c r="AR669" s="1"/>
      <c r="AS669" s="1"/>
      <c r="AT669" s="1"/>
      <c r="AU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P670" s="1"/>
      <c r="AQ670" s="1"/>
      <c r="AR670" s="1"/>
      <c r="AS670" s="1"/>
      <c r="AT670" s="1"/>
      <c r="AU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P671" s="1"/>
      <c r="AQ671" s="1"/>
      <c r="AR671" s="1"/>
      <c r="AS671" s="1"/>
      <c r="AT671" s="1"/>
      <c r="AU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P672" s="1"/>
      <c r="AQ672" s="1"/>
      <c r="AR672" s="1"/>
      <c r="AS672" s="1"/>
      <c r="AT672" s="1"/>
      <c r="AU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P673" s="1"/>
      <c r="AQ673" s="1"/>
      <c r="AR673" s="1"/>
      <c r="AS673" s="1"/>
      <c r="AT673" s="1"/>
      <c r="AU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P674" s="1"/>
      <c r="AQ674" s="1"/>
      <c r="AR674" s="1"/>
      <c r="AS674" s="1"/>
      <c r="AT674" s="1"/>
      <c r="AU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P675" s="1"/>
      <c r="AQ675" s="1"/>
      <c r="AR675" s="1"/>
      <c r="AS675" s="1"/>
      <c r="AT675" s="1"/>
      <c r="AU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P676" s="1"/>
      <c r="AQ676" s="1"/>
      <c r="AR676" s="1"/>
      <c r="AS676" s="1"/>
      <c r="AT676" s="1"/>
      <c r="AU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P677" s="1"/>
      <c r="AQ677" s="1"/>
      <c r="AR677" s="1"/>
      <c r="AS677" s="1"/>
      <c r="AT677" s="1"/>
      <c r="AU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P678" s="1"/>
      <c r="AQ678" s="1"/>
      <c r="AR678" s="1"/>
      <c r="AS678" s="1"/>
      <c r="AT678" s="1"/>
      <c r="AU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P679" s="1"/>
      <c r="AQ679" s="1"/>
      <c r="AR679" s="1"/>
      <c r="AS679" s="1"/>
      <c r="AT679" s="1"/>
      <c r="AU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P680" s="1"/>
      <c r="AQ680" s="1"/>
      <c r="AR680" s="1"/>
      <c r="AS680" s="1"/>
      <c r="AT680" s="1"/>
      <c r="AU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P681" s="1"/>
      <c r="AQ681" s="1"/>
      <c r="AR681" s="1"/>
      <c r="AS681" s="1"/>
      <c r="AT681" s="1"/>
      <c r="AU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P682" s="1"/>
      <c r="AQ682" s="1"/>
      <c r="AR682" s="1"/>
      <c r="AS682" s="1"/>
      <c r="AT682" s="1"/>
      <c r="AU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P683" s="1"/>
      <c r="AQ683" s="1"/>
      <c r="AR683" s="1"/>
      <c r="AS683" s="1"/>
      <c r="AT683" s="1"/>
      <c r="AU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P684" s="1"/>
      <c r="AQ684" s="1"/>
      <c r="AR684" s="1"/>
      <c r="AS684" s="1"/>
      <c r="AT684" s="1"/>
      <c r="AU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P685" s="1"/>
      <c r="AQ685" s="1"/>
      <c r="AR685" s="1"/>
      <c r="AS685" s="1"/>
      <c r="AT685" s="1"/>
      <c r="AU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P686" s="1"/>
      <c r="AQ686" s="1"/>
      <c r="AR686" s="1"/>
      <c r="AS686" s="1"/>
      <c r="AT686" s="1"/>
      <c r="AU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P687" s="1"/>
      <c r="AQ687" s="1"/>
      <c r="AR687" s="1"/>
      <c r="AS687" s="1"/>
      <c r="AT687" s="1"/>
      <c r="AU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P688" s="1"/>
      <c r="AQ688" s="1"/>
      <c r="AR688" s="1"/>
      <c r="AS688" s="1"/>
      <c r="AT688" s="1"/>
      <c r="AU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P689" s="1"/>
      <c r="AQ689" s="1"/>
      <c r="AR689" s="1"/>
      <c r="AS689" s="1"/>
      <c r="AT689" s="1"/>
      <c r="AU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P690" s="1"/>
      <c r="AQ690" s="1"/>
      <c r="AR690" s="1"/>
      <c r="AS690" s="1"/>
      <c r="AT690" s="1"/>
      <c r="AU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P691" s="1"/>
      <c r="AQ691" s="1"/>
      <c r="AR691" s="1"/>
      <c r="AS691" s="1"/>
      <c r="AT691" s="1"/>
      <c r="AU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P692" s="1"/>
      <c r="AQ692" s="1"/>
      <c r="AR692" s="1"/>
      <c r="AS692" s="1"/>
      <c r="AT692" s="1"/>
      <c r="AU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P693" s="1"/>
      <c r="AQ693" s="1"/>
      <c r="AR693" s="1"/>
      <c r="AS693" s="1"/>
      <c r="AT693" s="1"/>
      <c r="AU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P694" s="1"/>
      <c r="AQ694" s="1"/>
      <c r="AR694" s="1"/>
      <c r="AS694" s="1"/>
      <c r="AT694" s="1"/>
      <c r="AU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P695" s="1"/>
      <c r="AQ695" s="1"/>
      <c r="AR695" s="1"/>
      <c r="AS695" s="1"/>
      <c r="AT695" s="1"/>
      <c r="AU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P696" s="1"/>
      <c r="AQ696" s="1"/>
      <c r="AR696" s="1"/>
      <c r="AS696" s="1"/>
      <c r="AT696" s="1"/>
      <c r="AU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P697" s="1"/>
      <c r="AQ697" s="1"/>
      <c r="AR697" s="1"/>
      <c r="AS697" s="1"/>
      <c r="AT697" s="1"/>
      <c r="AU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P698" s="1"/>
      <c r="AQ698" s="1"/>
      <c r="AR698" s="1"/>
      <c r="AS698" s="1"/>
      <c r="AT698" s="1"/>
      <c r="AU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P699" s="1"/>
      <c r="AQ699" s="1"/>
      <c r="AR699" s="1"/>
      <c r="AS699" s="1"/>
      <c r="AT699" s="1"/>
      <c r="AU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P700" s="1"/>
      <c r="AQ700" s="1"/>
      <c r="AR700" s="1"/>
      <c r="AS700" s="1"/>
      <c r="AT700" s="1"/>
      <c r="AU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P701" s="1"/>
      <c r="AQ701" s="1"/>
      <c r="AR701" s="1"/>
      <c r="AS701" s="1"/>
      <c r="AT701" s="1"/>
      <c r="AU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P702" s="1"/>
      <c r="AQ702" s="1"/>
      <c r="AR702" s="1"/>
      <c r="AS702" s="1"/>
      <c r="AT702" s="1"/>
      <c r="AU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P703" s="1"/>
      <c r="AQ703" s="1"/>
      <c r="AR703" s="1"/>
      <c r="AS703" s="1"/>
      <c r="AT703" s="1"/>
      <c r="AU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P704" s="1"/>
      <c r="AQ704" s="1"/>
      <c r="AR704" s="1"/>
      <c r="AS704" s="1"/>
      <c r="AT704" s="1"/>
      <c r="AU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P705" s="1"/>
      <c r="AQ705" s="1"/>
      <c r="AR705" s="1"/>
      <c r="AS705" s="1"/>
      <c r="AT705" s="1"/>
      <c r="AU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P706" s="1"/>
      <c r="AQ706" s="1"/>
      <c r="AR706" s="1"/>
      <c r="AS706" s="1"/>
      <c r="AT706" s="1"/>
      <c r="AU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P707" s="1"/>
      <c r="AQ707" s="1"/>
      <c r="AR707" s="1"/>
      <c r="AS707" s="1"/>
      <c r="AT707" s="1"/>
      <c r="AU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P708" s="1"/>
      <c r="AQ708" s="1"/>
      <c r="AR708" s="1"/>
      <c r="AS708" s="1"/>
      <c r="AT708" s="1"/>
      <c r="AU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P709" s="1"/>
      <c r="AQ709" s="1"/>
      <c r="AR709" s="1"/>
      <c r="AS709" s="1"/>
      <c r="AT709" s="1"/>
      <c r="AU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P710" s="1"/>
      <c r="AQ710" s="1"/>
      <c r="AR710" s="1"/>
      <c r="AS710" s="1"/>
      <c r="AT710" s="1"/>
      <c r="AU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P711" s="1"/>
      <c r="AQ711" s="1"/>
      <c r="AR711" s="1"/>
      <c r="AS711" s="1"/>
      <c r="AT711" s="1"/>
      <c r="AU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P712" s="1"/>
      <c r="AQ712" s="1"/>
      <c r="AR712" s="1"/>
      <c r="AS712" s="1"/>
      <c r="AT712" s="1"/>
      <c r="AU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P713" s="1"/>
      <c r="AQ713" s="1"/>
      <c r="AR713" s="1"/>
      <c r="AS713" s="1"/>
      <c r="AT713" s="1"/>
      <c r="AU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P714" s="1"/>
      <c r="AQ714" s="1"/>
      <c r="AR714" s="1"/>
      <c r="AS714" s="1"/>
      <c r="AT714" s="1"/>
      <c r="AU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P715" s="1"/>
      <c r="AQ715" s="1"/>
      <c r="AR715" s="1"/>
      <c r="AS715" s="1"/>
      <c r="AT715" s="1"/>
      <c r="AU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P716" s="1"/>
      <c r="AQ716" s="1"/>
      <c r="AR716" s="1"/>
      <c r="AS716" s="1"/>
      <c r="AT716" s="1"/>
      <c r="AU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P717" s="1"/>
      <c r="AQ717" s="1"/>
      <c r="AR717" s="1"/>
      <c r="AS717" s="1"/>
      <c r="AT717" s="1"/>
      <c r="AU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P718" s="1"/>
      <c r="AQ718" s="1"/>
      <c r="AR718" s="1"/>
      <c r="AS718" s="1"/>
      <c r="AT718" s="1"/>
      <c r="AU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P719" s="1"/>
      <c r="AQ719" s="1"/>
      <c r="AR719" s="1"/>
      <c r="AS719" s="1"/>
      <c r="AT719" s="1"/>
      <c r="AU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P720" s="1"/>
      <c r="AQ720" s="1"/>
      <c r="AR720" s="1"/>
      <c r="AS720" s="1"/>
      <c r="AT720" s="1"/>
      <c r="AU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P721" s="1"/>
      <c r="AQ721" s="1"/>
      <c r="AR721" s="1"/>
      <c r="AS721" s="1"/>
      <c r="AT721" s="1"/>
      <c r="AU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P722" s="1"/>
      <c r="AQ722" s="1"/>
      <c r="AR722" s="1"/>
      <c r="AS722" s="1"/>
      <c r="AT722" s="1"/>
      <c r="AU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P723" s="1"/>
      <c r="AQ723" s="1"/>
      <c r="AR723" s="1"/>
      <c r="AS723" s="1"/>
      <c r="AT723" s="1"/>
      <c r="AU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P724" s="1"/>
      <c r="AQ724" s="1"/>
      <c r="AR724" s="1"/>
      <c r="AS724" s="1"/>
      <c r="AT724" s="1"/>
      <c r="AU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P725" s="1"/>
      <c r="AQ725" s="1"/>
      <c r="AR725" s="1"/>
      <c r="AS725" s="1"/>
      <c r="AT725" s="1"/>
      <c r="AU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P726" s="1"/>
      <c r="AQ726" s="1"/>
      <c r="AR726" s="1"/>
      <c r="AS726" s="1"/>
      <c r="AT726" s="1"/>
      <c r="AU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P727" s="1"/>
      <c r="AQ727" s="1"/>
      <c r="AR727" s="1"/>
      <c r="AS727" s="1"/>
      <c r="AT727" s="1"/>
      <c r="AU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P728" s="1"/>
      <c r="AQ728" s="1"/>
      <c r="AR728" s="1"/>
      <c r="AS728" s="1"/>
      <c r="AT728" s="1"/>
      <c r="AU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P729" s="1"/>
      <c r="AQ729" s="1"/>
      <c r="AR729" s="1"/>
      <c r="AS729" s="1"/>
      <c r="AT729" s="1"/>
      <c r="AU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P730" s="1"/>
      <c r="AQ730" s="1"/>
      <c r="AR730" s="1"/>
      <c r="AS730" s="1"/>
      <c r="AT730" s="1"/>
      <c r="AU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P731" s="1"/>
      <c r="AQ731" s="1"/>
      <c r="AR731" s="1"/>
      <c r="AS731" s="1"/>
      <c r="AT731" s="1"/>
      <c r="AU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P732" s="1"/>
      <c r="AQ732" s="1"/>
      <c r="AR732" s="1"/>
      <c r="AS732" s="1"/>
      <c r="AT732" s="1"/>
      <c r="AU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P733" s="1"/>
      <c r="AQ733" s="1"/>
      <c r="AR733" s="1"/>
      <c r="AS733" s="1"/>
      <c r="AT733" s="1"/>
      <c r="AU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P734" s="1"/>
      <c r="AQ734" s="1"/>
      <c r="AR734" s="1"/>
      <c r="AS734" s="1"/>
      <c r="AT734" s="1"/>
      <c r="AU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P735" s="1"/>
      <c r="AQ735" s="1"/>
      <c r="AR735" s="1"/>
      <c r="AS735" s="1"/>
      <c r="AT735" s="1"/>
      <c r="AU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P736" s="1"/>
      <c r="AQ736" s="1"/>
      <c r="AR736" s="1"/>
      <c r="AS736" s="1"/>
      <c r="AT736" s="1"/>
      <c r="AU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P737" s="1"/>
      <c r="AQ737" s="1"/>
      <c r="AR737" s="1"/>
      <c r="AS737" s="1"/>
      <c r="AT737" s="1"/>
      <c r="AU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P738" s="1"/>
      <c r="AQ738" s="1"/>
      <c r="AR738" s="1"/>
      <c r="AS738" s="1"/>
      <c r="AT738" s="1"/>
      <c r="AU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P739" s="1"/>
      <c r="AQ739" s="1"/>
      <c r="AR739" s="1"/>
      <c r="AS739" s="1"/>
      <c r="AT739" s="1"/>
      <c r="AU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P740" s="1"/>
      <c r="AQ740" s="1"/>
      <c r="AR740" s="1"/>
      <c r="AS740" s="1"/>
      <c r="AT740" s="1"/>
      <c r="AU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P741" s="1"/>
      <c r="AQ741" s="1"/>
      <c r="AR741" s="1"/>
      <c r="AS741" s="1"/>
      <c r="AT741" s="1"/>
      <c r="AU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P742" s="1"/>
      <c r="AQ742" s="1"/>
      <c r="AR742" s="1"/>
      <c r="AS742" s="1"/>
      <c r="AT742" s="1"/>
      <c r="AU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P743" s="1"/>
      <c r="AQ743" s="1"/>
      <c r="AR743" s="1"/>
      <c r="AS743" s="1"/>
      <c r="AT743" s="1"/>
      <c r="AU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P744" s="1"/>
      <c r="AQ744" s="1"/>
      <c r="AR744" s="1"/>
      <c r="AS744" s="1"/>
      <c r="AT744" s="1"/>
      <c r="AU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P745" s="1"/>
      <c r="AQ745" s="1"/>
      <c r="AR745" s="1"/>
      <c r="AS745" s="1"/>
      <c r="AT745" s="1"/>
      <c r="AU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P746" s="1"/>
      <c r="AQ746" s="1"/>
      <c r="AR746" s="1"/>
      <c r="AS746" s="1"/>
      <c r="AT746" s="1"/>
      <c r="AU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P747" s="1"/>
      <c r="AQ747" s="1"/>
      <c r="AR747" s="1"/>
      <c r="AS747" s="1"/>
      <c r="AT747" s="1"/>
      <c r="AU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P748" s="1"/>
      <c r="AQ748" s="1"/>
      <c r="AR748" s="1"/>
      <c r="AS748" s="1"/>
      <c r="AT748" s="1"/>
      <c r="AU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P749" s="1"/>
      <c r="AQ749" s="1"/>
      <c r="AR749" s="1"/>
      <c r="AS749" s="1"/>
      <c r="AT749" s="1"/>
      <c r="AU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P750" s="1"/>
      <c r="AQ750" s="1"/>
      <c r="AR750" s="1"/>
      <c r="AS750" s="1"/>
      <c r="AT750" s="1"/>
      <c r="AU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P751" s="1"/>
      <c r="AQ751" s="1"/>
      <c r="AR751" s="1"/>
      <c r="AS751" s="1"/>
      <c r="AT751" s="1"/>
      <c r="AU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P752" s="1"/>
      <c r="AQ752" s="1"/>
      <c r="AR752" s="1"/>
      <c r="AS752" s="1"/>
      <c r="AT752" s="1"/>
      <c r="AU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P753" s="1"/>
      <c r="AQ753" s="1"/>
      <c r="AR753" s="1"/>
      <c r="AS753" s="1"/>
      <c r="AT753" s="1"/>
      <c r="AU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P754" s="1"/>
      <c r="AQ754" s="1"/>
      <c r="AR754" s="1"/>
      <c r="AS754" s="1"/>
      <c r="AT754" s="1"/>
      <c r="AU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P755" s="1"/>
      <c r="AQ755" s="1"/>
      <c r="AR755" s="1"/>
      <c r="AS755" s="1"/>
      <c r="AT755" s="1"/>
      <c r="AU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P756" s="1"/>
      <c r="AQ756" s="1"/>
      <c r="AR756" s="1"/>
      <c r="AS756" s="1"/>
      <c r="AT756" s="1"/>
      <c r="AU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P757" s="1"/>
      <c r="AQ757" s="1"/>
      <c r="AR757" s="1"/>
      <c r="AS757" s="1"/>
      <c r="AT757" s="1"/>
      <c r="AU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P758" s="1"/>
      <c r="AQ758" s="1"/>
      <c r="AR758" s="1"/>
      <c r="AS758" s="1"/>
      <c r="AT758" s="1"/>
      <c r="AU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P759" s="1"/>
      <c r="AQ759" s="1"/>
      <c r="AR759" s="1"/>
      <c r="AS759" s="1"/>
      <c r="AT759" s="1"/>
      <c r="AU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P760" s="1"/>
      <c r="AQ760" s="1"/>
      <c r="AR760" s="1"/>
      <c r="AS760" s="1"/>
      <c r="AT760" s="1"/>
      <c r="AU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P761" s="1"/>
      <c r="AQ761" s="1"/>
      <c r="AR761" s="1"/>
      <c r="AS761" s="1"/>
      <c r="AT761" s="1"/>
      <c r="AU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P762" s="1"/>
      <c r="AQ762" s="1"/>
      <c r="AR762" s="1"/>
      <c r="AS762" s="1"/>
      <c r="AT762" s="1"/>
      <c r="AU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P763" s="1"/>
      <c r="AQ763" s="1"/>
      <c r="AR763" s="1"/>
      <c r="AS763" s="1"/>
      <c r="AT763" s="1"/>
      <c r="AU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P764" s="1"/>
      <c r="AQ764" s="1"/>
      <c r="AR764" s="1"/>
      <c r="AS764" s="1"/>
      <c r="AT764" s="1"/>
      <c r="AU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P765" s="1"/>
      <c r="AQ765" s="1"/>
      <c r="AR765" s="1"/>
      <c r="AS765" s="1"/>
      <c r="AT765" s="1"/>
      <c r="AU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P766" s="1"/>
      <c r="AQ766" s="1"/>
      <c r="AR766" s="1"/>
      <c r="AS766" s="1"/>
      <c r="AT766" s="1"/>
      <c r="AU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P767" s="1"/>
      <c r="AQ767" s="1"/>
      <c r="AR767" s="1"/>
      <c r="AS767" s="1"/>
      <c r="AT767" s="1"/>
      <c r="AU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P768" s="1"/>
      <c r="AQ768" s="1"/>
      <c r="AR768" s="1"/>
      <c r="AS768" s="1"/>
      <c r="AT768" s="1"/>
      <c r="AU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P769" s="1"/>
      <c r="AQ769" s="1"/>
      <c r="AR769" s="1"/>
      <c r="AS769" s="1"/>
      <c r="AT769" s="1"/>
      <c r="AU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P770" s="1"/>
      <c r="AQ770" s="1"/>
      <c r="AR770" s="1"/>
      <c r="AS770" s="1"/>
      <c r="AT770" s="1"/>
      <c r="AU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P771" s="1"/>
      <c r="AQ771" s="1"/>
      <c r="AR771" s="1"/>
      <c r="AS771" s="1"/>
      <c r="AT771" s="1"/>
      <c r="AU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P772" s="1"/>
      <c r="AQ772" s="1"/>
      <c r="AR772" s="1"/>
      <c r="AS772" s="1"/>
      <c r="AT772" s="1"/>
      <c r="AU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P773" s="1"/>
      <c r="AQ773" s="1"/>
      <c r="AR773" s="1"/>
      <c r="AS773" s="1"/>
      <c r="AT773" s="1"/>
      <c r="AU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P774" s="1"/>
      <c r="AQ774" s="1"/>
      <c r="AR774" s="1"/>
      <c r="AS774" s="1"/>
      <c r="AT774" s="1"/>
      <c r="AU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P775" s="1"/>
      <c r="AQ775" s="1"/>
      <c r="AR775" s="1"/>
      <c r="AS775" s="1"/>
      <c r="AT775" s="1"/>
      <c r="AU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P776" s="1"/>
      <c r="AQ776" s="1"/>
      <c r="AR776" s="1"/>
      <c r="AS776" s="1"/>
      <c r="AT776" s="1"/>
      <c r="AU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P777" s="1"/>
      <c r="AQ777" s="1"/>
      <c r="AR777" s="1"/>
      <c r="AS777" s="1"/>
      <c r="AT777" s="1"/>
      <c r="AU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P778" s="1"/>
      <c r="AQ778" s="1"/>
      <c r="AR778" s="1"/>
      <c r="AS778" s="1"/>
      <c r="AT778" s="1"/>
      <c r="AU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P779" s="1"/>
      <c r="AQ779" s="1"/>
      <c r="AR779" s="1"/>
      <c r="AS779" s="1"/>
      <c r="AT779" s="1"/>
      <c r="AU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P780" s="1"/>
      <c r="AQ780" s="1"/>
      <c r="AR780" s="1"/>
      <c r="AS780" s="1"/>
      <c r="AT780" s="1"/>
      <c r="AU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P781" s="1"/>
      <c r="AQ781" s="1"/>
      <c r="AR781" s="1"/>
      <c r="AS781" s="1"/>
      <c r="AT781" s="1"/>
      <c r="AU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P782" s="1"/>
      <c r="AQ782" s="1"/>
      <c r="AR782" s="1"/>
      <c r="AS782" s="1"/>
      <c r="AT782" s="1"/>
      <c r="AU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P783" s="1"/>
      <c r="AQ783" s="1"/>
      <c r="AR783" s="1"/>
      <c r="AS783" s="1"/>
      <c r="AT783" s="1"/>
      <c r="AU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P784" s="1"/>
      <c r="AQ784" s="1"/>
      <c r="AR784" s="1"/>
      <c r="AS784" s="1"/>
      <c r="AT784" s="1"/>
      <c r="AU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P785" s="1"/>
      <c r="AQ785" s="1"/>
      <c r="AR785" s="1"/>
      <c r="AS785" s="1"/>
      <c r="AT785" s="1"/>
      <c r="AU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P786" s="1"/>
      <c r="AQ786" s="1"/>
      <c r="AR786" s="1"/>
      <c r="AS786" s="1"/>
      <c r="AT786" s="1"/>
      <c r="AU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P787" s="1"/>
      <c r="AQ787" s="1"/>
      <c r="AR787" s="1"/>
      <c r="AS787" s="1"/>
      <c r="AT787" s="1"/>
      <c r="AU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P788" s="1"/>
      <c r="AQ788" s="1"/>
      <c r="AR788" s="1"/>
      <c r="AS788" s="1"/>
      <c r="AT788" s="1"/>
      <c r="AU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P789" s="1"/>
      <c r="AQ789" s="1"/>
      <c r="AR789" s="1"/>
      <c r="AS789" s="1"/>
      <c r="AT789" s="1"/>
      <c r="AU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P790" s="1"/>
      <c r="AQ790" s="1"/>
      <c r="AR790" s="1"/>
      <c r="AS790" s="1"/>
      <c r="AT790" s="1"/>
      <c r="AU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P791" s="1"/>
      <c r="AQ791" s="1"/>
      <c r="AR791" s="1"/>
      <c r="AS791" s="1"/>
      <c r="AT791" s="1"/>
      <c r="AU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P792" s="1"/>
      <c r="AQ792" s="1"/>
      <c r="AR792" s="1"/>
      <c r="AS792" s="1"/>
      <c r="AT792" s="1"/>
      <c r="AU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P793" s="1"/>
      <c r="AQ793" s="1"/>
      <c r="AR793" s="1"/>
      <c r="AS793" s="1"/>
      <c r="AT793" s="1"/>
      <c r="AU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P794" s="1"/>
      <c r="AQ794" s="1"/>
      <c r="AR794" s="1"/>
      <c r="AS794" s="1"/>
      <c r="AT794" s="1"/>
      <c r="AU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P795" s="1"/>
      <c r="AQ795" s="1"/>
      <c r="AR795" s="1"/>
      <c r="AS795" s="1"/>
      <c r="AT795" s="1"/>
      <c r="AU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P796" s="1"/>
      <c r="AQ796" s="1"/>
      <c r="AR796" s="1"/>
      <c r="AS796" s="1"/>
      <c r="AT796" s="1"/>
      <c r="AU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P797" s="1"/>
      <c r="AQ797" s="1"/>
      <c r="AR797" s="1"/>
      <c r="AS797" s="1"/>
      <c r="AT797" s="1"/>
      <c r="AU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P798" s="1"/>
      <c r="AQ798" s="1"/>
      <c r="AR798" s="1"/>
      <c r="AS798" s="1"/>
      <c r="AT798" s="1"/>
      <c r="AU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P799" s="1"/>
      <c r="AQ799" s="1"/>
      <c r="AR799" s="1"/>
      <c r="AS799" s="1"/>
      <c r="AT799" s="1"/>
      <c r="AU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P800" s="1"/>
      <c r="AQ800" s="1"/>
      <c r="AR800" s="1"/>
      <c r="AS800" s="1"/>
      <c r="AT800" s="1"/>
      <c r="AU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P801" s="1"/>
      <c r="AQ801" s="1"/>
      <c r="AR801" s="1"/>
      <c r="AS801" s="1"/>
      <c r="AT801" s="1"/>
      <c r="AU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P802" s="1"/>
      <c r="AQ802" s="1"/>
      <c r="AR802" s="1"/>
      <c r="AS802" s="1"/>
      <c r="AT802" s="1"/>
      <c r="AU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P803" s="1"/>
      <c r="AQ803" s="1"/>
      <c r="AR803" s="1"/>
      <c r="AS803" s="1"/>
      <c r="AT803" s="1"/>
      <c r="AU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P804" s="1"/>
      <c r="AQ804" s="1"/>
      <c r="AR804" s="1"/>
      <c r="AS804" s="1"/>
      <c r="AT804" s="1"/>
      <c r="AU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P805" s="1"/>
      <c r="AQ805" s="1"/>
      <c r="AR805" s="1"/>
      <c r="AS805" s="1"/>
      <c r="AT805" s="1"/>
      <c r="AU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P806" s="1"/>
      <c r="AQ806" s="1"/>
      <c r="AR806" s="1"/>
      <c r="AS806" s="1"/>
      <c r="AT806" s="1"/>
      <c r="AU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P807" s="1"/>
      <c r="AQ807" s="1"/>
      <c r="AR807" s="1"/>
      <c r="AS807" s="1"/>
      <c r="AT807" s="1"/>
      <c r="AU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P808" s="1"/>
      <c r="AQ808" s="1"/>
      <c r="AR808" s="1"/>
      <c r="AS808" s="1"/>
      <c r="AT808" s="1"/>
      <c r="AU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P809" s="1"/>
      <c r="AQ809" s="1"/>
      <c r="AR809" s="1"/>
      <c r="AS809" s="1"/>
      <c r="AT809" s="1"/>
      <c r="AU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P810" s="1"/>
      <c r="AQ810" s="1"/>
      <c r="AR810" s="1"/>
      <c r="AS810" s="1"/>
      <c r="AT810" s="1"/>
      <c r="AU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P811" s="1"/>
      <c r="AQ811" s="1"/>
      <c r="AR811" s="1"/>
      <c r="AS811" s="1"/>
      <c r="AT811" s="1"/>
      <c r="AU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P812" s="1"/>
      <c r="AQ812" s="1"/>
      <c r="AR812" s="1"/>
      <c r="AS812" s="1"/>
      <c r="AT812" s="1"/>
      <c r="AU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P813" s="1"/>
      <c r="AQ813" s="1"/>
      <c r="AR813" s="1"/>
      <c r="AS813" s="1"/>
      <c r="AT813" s="1"/>
      <c r="AU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P814" s="1"/>
      <c r="AQ814" s="1"/>
      <c r="AR814" s="1"/>
      <c r="AS814" s="1"/>
      <c r="AT814" s="1"/>
      <c r="AU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P815" s="1"/>
      <c r="AQ815" s="1"/>
      <c r="AR815" s="1"/>
      <c r="AS815" s="1"/>
      <c r="AT815" s="1"/>
      <c r="AU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P816" s="1"/>
      <c r="AQ816" s="1"/>
      <c r="AR816" s="1"/>
      <c r="AS816" s="1"/>
      <c r="AT816" s="1"/>
      <c r="AU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P817" s="1"/>
      <c r="AQ817" s="1"/>
      <c r="AR817" s="1"/>
      <c r="AS817" s="1"/>
      <c r="AT817" s="1"/>
      <c r="AU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P818" s="1"/>
      <c r="AQ818" s="1"/>
      <c r="AR818" s="1"/>
      <c r="AS818" s="1"/>
      <c r="AT818" s="1"/>
      <c r="AU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P819" s="1"/>
      <c r="AQ819" s="1"/>
      <c r="AR819" s="1"/>
      <c r="AS819" s="1"/>
      <c r="AT819" s="1"/>
      <c r="AU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P820" s="1"/>
      <c r="AQ820" s="1"/>
      <c r="AR820" s="1"/>
      <c r="AS820" s="1"/>
      <c r="AT820" s="1"/>
      <c r="AU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P821" s="1"/>
      <c r="AQ821" s="1"/>
      <c r="AR821" s="1"/>
      <c r="AS821" s="1"/>
      <c r="AT821" s="1"/>
      <c r="AU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P822" s="1"/>
      <c r="AQ822" s="1"/>
      <c r="AR822" s="1"/>
      <c r="AS822" s="1"/>
      <c r="AT822" s="1"/>
      <c r="AU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P823" s="1"/>
      <c r="AQ823" s="1"/>
      <c r="AR823" s="1"/>
      <c r="AS823" s="1"/>
      <c r="AT823" s="1"/>
      <c r="AU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P824" s="1"/>
      <c r="AQ824" s="1"/>
      <c r="AR824" s="1"/>
      <c r="AS824" s="1"/>
      <c r="AT824" s="1"/>
      <c r="AU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P825" s="1"/>
      <c r="AQ825" s="1"/>
      <c r="AR825" s="1"/>
      <c r="AS825" s="1"/>
      <c r="AT825" s="1"/>
      <c r="AU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P826" s="1"/>
      <c r="AQ826" s="1"/>
      <c r="AR826" s="1"/>
      <c r="AS826" s="1"/>
      <c r="AT826" s="1"/>
      <c r="AU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P827" s="1"/>
      <c r="AQ827" s="1"/>
      <c r="AR827" s="1"/>
      <c r="AS827" s="1"/>
      <c r="AT827" s="1"/>
      <c r="AU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P828" s="1"/>
      <c r="AQ828" s="1"/>
      <c r="AR828" s="1"/>
      <c r="AS828" s="1"/>
      <c r="AT828" s="1"/>
      <c r="AU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P829" s="1"/>
      <c r="AQ829" s="1"/>
      <c r="AR829" s="1"/>
      <c r="AS829" s="1"/>
      <c r="AT829" s="1"/>
      <c r="AU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P830" s="1"/>
      <c r="AQ830" s="1"/>
      <c r="AR830" s="1"/>
      <c r="AS830" s="1"/>
      <c r="AT830" s="1"/>
      <c r="AU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P831" s="1"/>
      <c r="AQ831" s="1"/>
      <c r="AR831" s="1"/>
      <c r="AS831" s="1"/>
      <c r="AT831" s="1"/>
      <c r="AU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P832" s="1"/>
      <c r="AQ832" s="1"/>
      <c r="AR832" s="1"/>
      <c r="AS832" s="1"/>
      <c r="AT832" s="1"/>
      <c r="AU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P833" s="1"/>
      <c r="AQ833" s="1"/>
      <c r="AR833" s="1"/>
      <c r="AS833" s="1"/>
      <c r="AT833" s="1"/>
      <c r="AU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P834" s="1"/>
      <c r="AQ834" s="1"/>
      <c r="AR834" s="1"/>
      <c r="AS834" s="1"/>
      <c r="AT834" s="1"/>
      <c r="AU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P835" s="1"/>
      <c r="AQ835" s="1"/>
      <c r="AR835" s="1"/>
      <c r="AS835" s="1"/>
      <c r="AT835" s="1"/>
      <c r="AU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P836" s="1"/>
      <c r="AQ836" s="1"/>
      <c r="AR836" s="1"/>
      <c r="AS836" s="1"/>
      <c r="AT836" s="1"/>
      <c r="AU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P837" s="1"/>
      <c r="AQ837" s="1"/>
      <c r="AR837" s="1"/>
      <c r="AS837" s="1"/>
      <c r="AT837" s="1"/>
      <c r="AU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P838" s="1"/>
      <c r="AQ838" s="1"/>
      <c r="AR838" s="1"/>
      <c r="AS838" s="1"/>
      <c r="AT838" s="1"/>
      <c r="AU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P839" s="1"/>
      <c r="AQ839" s="1"/>
      <c r="AR839" s="1"/>
      <c r="AS839" s="1"/>
      <c r="AT839" s="1"/>
      <c r="AU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P840" s="1"/>
      <c r="AQ840" s="1"/>
      <c r="AR840" s="1"/>
      <c r="AS840" s="1"/>
      <c r="AT840" s="1"/>
      <c r="AU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P841" s="1"/>
      <c r="AQ841" s="1"/>
      <c r="AR841" s="1"/>
      <c r="AS841" s="1"/>
      <c r="AT841" s="1"/>
      <c r="AU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P842" s="1"/>
      <c r="AQ842" s="1"/>
      <c r="AR842" s="1"/>
      <c r="AS842" s="1"/>
      <c r="AT842" s="1"/>
      <c r="AU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P843" s="1"/>
      <c r="AQ843" s="1"/>
      <c r="AR843" s="1"/>
      <c r="AS843" s="1"/>
      <c r="AT843" s="1"/>
      <c r="AU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P844" s="1"/>
      <c r="AQ844" s="1"/>
      <c r="AR844" s="1"/>
      <c r="AS844" s="1"/>
      <c r="AT844" s="1"/>
      <c r="AU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P845" s="1"/>
      <c r="AQ845" s="1"/>
      <c r="AR845" s="1"/>
      <c r="AS845" s="1"/>
      <c r="AT845" s="1"/>
      <c r="AU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P846" s="1"/>
      <c r="AQ846" s="1"/>
      <c r="AR846" s="1"/>
      <c r="AS846" s="1"/>
      <c r="AT846" s="1"/>
      <c r="AU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P847" s="1"/>
      <c r="AQ847" s="1"/>
      <c r="AR847" s="1"/>
      <c r="AS847" s="1"/>
      <c r="AT847" s="1"/>
      <c r="AU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P848" s="1"/>
      <c r="AQ848" s="1"/>
      <c r="AR848" s="1"/>
      <c r="AS848" s="1"/>
      <c r="AT848" s="1"/>
      <c r="AU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P849" s="1"/>
      <c r="AQ849" s="1"/>
      <c r="AR849" s="1"/>
      <c r="AS849" s="1"/>
      <c r="AT849" s="1"/>
      <c r="AU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P850" s="1"/>
      <c r="AQ850" s="1"/>
      <c r="AR850" s="1"/>
      <c r="AS850" s="1"/>
      <c r="AT850" s="1"/>
      <c r="AU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P851" s="1"/>
      <c r="AQ851" s="1"/>
      <c r="AR851" s="1"/>
      <c r="AS851" s="1"/>
      <c r="AT851" s="1"/>
      <c r="AU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P852" s="1"/>
      <c r="AQ852" s="1"/>
      <c r="AR852" s="1"/>
      <c r="AS852" s="1"/>
      <c r="AT852" s="1"/>
      <c r="AU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P853" s="1"/>
      <c r="AQ853" s="1"/>
      <c r="AR853" s="1"/>
      <c r="AS853" s="1"/>
      <c r="AT853" s="1"/>
      <c r="AU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P854" s="1"/>
      <c r="AQ854" s="1"/>
      <c r="AR854" s="1"/>
      <c r="AS854" s="1"/>
      <c r="AT854" s="1"/>
      <c r="AU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P855" s="1"/>
      <c r="AQ855" s="1"/>
      <c r="AR855" s="1"/>
      <c r="AS855" s="1"/>
      <c r="AT855" s="1"/>
      <c r="AU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P856" s="1"/>
      <c r="AQ856" s="1"/>
      <c r="AR856" s="1"/>
      <c r="AS856" s="1"/>
      <c r="AT856" s="1"/>
      <c r="AU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P857" s="1"/>
      <c r="AQ857" s="1"/>
      <c r="AR857" s="1"/>
      <c r="AS857" s="1"/>
      <c r="AT857" s="1"/>
      <c r="AU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P858" s="1"/>
      <c r="AQ858" s="1"/>
      <c r="AR858" s="1"/>
      <c r="AS858" s="1"/>
      <c r="AT858" s="1"/>
      <c r="AU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P859" s="1"/>
      <c r="AQ859" s="1"/>
      <c r="AR859" s="1"/>
      <c r="AS859" s="1"/>
      <c r="AT859" s="1"/>
      <c r="AU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P860" s="1"/>
      <c r="AQ860" s="1"/>
      <c r="AR860" s="1"/>
      <c r="AS860" s="1"/>
      <c r="AT860" s="1"/>
      <c r="AU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P861" s="1"/>
      <c r="AQ861" s="1"/>
      <c r="AR861" s="1"/>
      <c r="AS861" s="1"/>
      <c r="AT861" s="1"/>
      <c r="AU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P862" s="1"/>
      <c r="AQ862" s="1"/>
      <c r="AR862" s="1"/>
      <c r="AS862" s="1"/>
      <c r="AT862" s="1"/>
      <c r="AU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P863" s="1"/>
      <c r="AQ863" s="1"/>
      <c r="AR863" s="1"/>
      <c r="AS863" s="1"/>
      <c r="AT863" s="1"/>
      <c r="AU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P864" s="1"/>
      <c r="AQ864" s="1"/>
      <c r="AR864" s="1"/>
      <c r="AS864" s="1"/>
      <c r="AT864" s="1"/>
      <c r="AU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P865" s="1"/>
      <c r="AQ865" s="1"/>
      <c r="AR865" s="1"/>
      <c r="AS865" s="1"/>
      <c r="AT865" s="1"/>
      <c r="AU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P866" s="1"/>
      <c r="AQ866" s="1"/>
      <c r="AR866" s="1"/>
      <c r="AS866" s="1"/>
      <c r="AT866" s="1"/>
      <c r="AU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P867" s="1"/>
      <c r="AQ867" s="1"/>
      <c r="AR867" s="1"/>
      <c r="AS867" s="1"/>
      <c r="AT867" s="1"/>
      <c r="AU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P868" s="1"/>
      <c r="AQ868" s="1"/>
      <c r="AR868" s="1"/>
      <c r="AS868" s="1"/>
      <c r="AT868" s="1"/>
      <c r="AU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P869" s="1"/>
      <c r="AQ869" s="1"/>
      <c r="AR869" s="1"/>
      <c r="AS869" s="1"/>
      <c r="AT869" s="1"/>
      <c r="AU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P870" s="1"/>
      <c r="AQ870" s="1"/>
      <c r="AR870" s="1"/>
      <c r="AS870" s="1"/>
      <c r="AT870" s="1"/>
      <c r="AU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P871" s="1"/>
      <c r="AQ871" s="1"/>
      <c r="AR871" s="1"/>
      <c r="AS871" s="1"/>
      <c r="AT871" s="1"/>
      <c r="AU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P872" s="1"/>
      <c r="AQ872" s="1"/>
      <c r="AR872" s="1"/>
      <c r="AS872" s="1"/>
      <c r="AT872" s="1"/>
      <c r="AU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P873" s="1"/>
      <c r="AQ873" s="1"/>
      <c r="AR873" s="1"/>
      <c r="AS873" s="1"/>
      <c r="AT873" s="1"/>
      <c r="AU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P874" s="1"/>
      <c r="AQ874" s="1"/>
      <c r="AR874" s="1"/>
      <c r="AS874" s="1"/>
      <c r="AT874" s="1"/>
      <c r="AU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P875" s="1"/>
      <c r="AQ875" s="1"/>
      <c r="AR875" s="1"/>
      <c r="AS875" s="1"/>
      <c r="AT875" s="1"/>
      <c r="AU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P876" s="1"/>
      <c r="AQ876" s="1"/>
      <c r="AR876" s="1"/>
      <c r="AS876" s="1"/>
      <c r="AT876" s="1"/>
      <c r="AU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P877" s="1"/>
      <c r="AQ877" s="1"/>
      <c r="AR877" s="1"/>
      <c r="AS877" s="1"/>
      <c r="AT877" s="1"/>
      <c r="AU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P878" s="1"/>
      <c r="AQ878" s="1"/>
      <c r="AR878" s="1"/>
      <c r="AS878" s="1"/>
      <c r="AT878" s="1"/>
      <c r="AU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P879" s="1"/>
      <c r="AQ879" s="1"/>
      <c r="AR879" s="1"/>
      <c r="AS879" s="1"/>
      <c r="AT879" s="1"/>
      <c r="AU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P880" s="1"/>
      <c r="AQ880" s="1"/>
      <c r="AR880" s="1"/>
      <c r="AS880" s="1"/>
      <c r="AT880" s="1"/>
      <c r="AU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P881" s="1"/>
      <c r="AQ881" s="1"/>
      <c r="AR881" s="1"/>
      <c r="AS881" s="1"/>
      <c r="AT881" s="1"/>
      <c r="AU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P882" s="1"/>
      <c r="AQ882" s="1"/>
      <c r="AR882" s="1"/>
      <c r="AS882" s="1"/>
      <c r="AT882" s="1"/>
      <c r="AU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P883" s="1"/>
      <c r="AQ883" s="1"/>
      <c r="AR883" s="1"/>
      <c r="AS883" s="1"/>
      <c r="AT883" s="1"/>
      <c r="AU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P884" s="1"/>
      <c r="AQ884" s="1"/>
      <c r="AR884" s="1"/>
      <c r="AS884" s="1"/>
      <c r="AT884" s="1"/>
      <c r="AU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P885" s="1"/>
      <c r="AQ885" s="1"/>
      <c r="AR885" s="1"/>
      <c r="AS885" s="1"/>
      <c r="AT885" s="1"/>
      <c r="AU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P886" s="1"/>
      <c r="AQ886" s="1"/>
      <c r="AR886" s="1"/>
      <c r="AS886" s="1"/>
      <c r="AT886" s="1"/>
      <c r="AU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P887" s="1"/>
      <c r="AQ887" s="1"/>
      <c r="AR887" s="1"/>
      <c r="AS887" s="1"/>
      <c r="AT887" s="1"/>
      <c r="AU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P888" s="1"/>
      <c r="AQ888" s="1"/>
      <c r="AR888" s="1"/>
      <c r="AS888" s="1"/>
      <c r="AT888" s="1"/>
      <c r="AU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P889" s="1"/>
      <c r="AQ889" s="1"/>
      <c r="AR889" s="1"/>
      <c r="AS889" s="1"/>
      <c r="AT889" s="1"/>
      <c r="AU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P890" s="1"/>
      <c r="AQ890" s="1"/>
      <c r="AR890" s="1"/>
      <c r="AS890" s="1"/>
      <c r="AT890" s="1"/>
      <c r="AU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P891" s="1"/>
      <c r="AQ891" s="1"/>
      <c r="AR891" s="1"/>
      <c r="AS891" s="1"/>
      <c r="AT891" s="1"/>
      <c r="AU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P892" s="1"/>
      <c r="AQ892" s="1"/>
      <c r="AR892" s="1"/>
      <c r="AS892" s="1"/>
      <c r="AT892" s="1"/>
      <c r="AU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P893" s="1"/>
      <c r="AQ893" s="1"/>
      <c r="AR893" s="1"/>
      <c r="AS893" s="1"/>
      <c r="AT893" s="1"/>
      <c r="AU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P894" s="1"/>
      <c r="AQ894" s="1"/>
      <c r="AR894" s="1"/>
      <c r="AS894" s="1"/>
      <c r="AT894" s="1"/>
      <c r="AU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P895" s="1"/>
      <c r="AQ895" s="1"/>
      <c r="AR895" s="1"/>
      <c r="AS895" s="1"/>
      <c r="AT895" s="1"/>
      <c r="AU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P896" s="1"/>
      <c r="AQ896" s="1"/>
      <c r="AR896" s="1"/>
      <c r="AS896" s="1"/>
      <c r="AT896" s="1"/>
      <c r="AU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P897" s="1"/>
      <c r="AQ897" s="1"/>
      <c r="AR897" s="1"/>
      <c r="AS897" s="1"/>
      <c r="AT897" s="1"/>
      <c r="AU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P898" s="1"/>
      <c r="AQ898" s="1"/>
      <c r="AR898" s="1"/>
      <c r="AS898" s="1"/>
      <c r="AT898" s="1"/>
      <c r="AU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P899" s="1"/>
      <c r="AQ899" s="1"/>
      <c r="AR899" s="1"/>
      <c r="AS899" s="1"/>
      <c r="AT899" s="1"/>
      <c r="AU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P900" s="1"/>
      <c r="AQ900" s="1"/>
      <c r="AR900" s="1"/>
      <c r="AS900" s="1"/>
      <c r="AT900" s="1"/>
      <c r="AU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P901" s="1"/>
      <c r="AQ901" s="1"/>
      <c r="AR901" s="1"/>
      <c r="AS901" s="1"/>
      <c r="AT901" s="1"/>
      <c r="AU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P902" s="1"/>
      <c r="AQ902" s="1"/>
      <c r="AR902" s="1"/>
      <c r="AS902" s="1"/>
      <c r="AT902" s="1"/>
      <c r="AU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P903" s="1"/>
      <c r="AQ903" s="1"/>
      <c r="AR903" s="1"/>
      <c r="AS903" s="1"/>
      <c r="AT903" s="1"/>
      <c r="AU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P904" s="1"/>
      <c r="AQ904" s="1"/>
      <c r="AR904" s="1"/>
      <c r="AS904" s="1"/>
      <c r="AT904" s="1"/>
      <c r="AU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P905" s="1"/>
      <c r="AQ905" s="1"/>
      <c r="AR905" s="1"/>
      <c r="AS905" s="1"/>
      <c r="AT905" s="1"/>
      <c r="AU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P906" s="1"/>
      <c r="AQ906" s="1"/>
      <c r="AR906" s="1"/>
      <c r="AS906" s="1"/>
      <c r="AT906" s="1"/>
      <c r="AU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P907" s="1"/>
      <c r="AQ907" s="1"/>
      <c r="AR907" s="1"/>
      <c r="AS907" s="1"/>
      <c r="AT907" s="1"/>
      <c r="AU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P908" s="1"/>
      <c r="AQ908" s="1"/>
      <c r="AR908" s="1"/>
      <c r="AS908" s="1"/>
      <c r="AT908" s="1"/>
      <c r="AU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P909" s="1"/>
      <c r="AQ909" s="1"/>
      <c r="AR909" s="1"/>
      <c r="AS909" s="1"/>
      <c r="AT909" s="1"/>
      <c r="AU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P910" s="1"/>
      <c r="AQ910" s="1"/>
      <c r="AR910" s="1"/>
      <c r="AS910" s="1"/>
      <c r="AT910" s="1"/>
      <c r="AU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P911" s="1"/>
      <c r="AQ911" s="1"/>
      <c r="AR911" s="1"/>
      <c r="AS911" s="1"/>
      <c r="AT911" s="1"/>
      <c r="AU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P912" s="1"/>
      <c r="AQ912" s="1"/>
      <c r="AR912" s="1"/>
      <c r="AS912" s="1"/>
      <c r="AT912" s="1"/>
      <c r="AU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P913" s="1"/>
      <c r="AQ913" s="1"/>
      <c r="AR913" s="1"/>
      <c r="AS913" s="1"/>
      <c r="AT913" s="1"/>
      <c r="AU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P914" s="1"/>
      <c r="AQ914" s="1"/>
      <c r="AR914" s="1"/>
      <c r="AS914" s="1"/>
      <c r="AT914" s="1"/>
      <c r="AU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P915" s="1"/>
      <c r="AQ915" s="1"/>
      <c r="AR915" s="1"/>
      <c r="AS915" s="1"/>
      <c r="AT915" s="1"/>
      <c r="AU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P916" s="1"/>
      <c r="AQ916" s="1"/>
      <c r="AR916" s="1"/>
      <c r="AS916" s="1"/>
      <c r="AT916" s="1"/>
      <c r="AU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P917" s="1"/>
      <c r="AQ917" s="1"/>
      <c r="AR917" s="1"/>
      <c r="AS917" s="1"/>
      <c r="AT917" s="1"/>
      <c r="AU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P918" s="1"/>
      <c r="AQ918" s="1"/>
      <c r="AR918" s="1"/>
      <c r="AS918" s="1"/>
      <c r="AT918" s="1"/>
      <c r="AU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P919" s="1"/>
      <c r="AQ919" s="1"/>
      <c r="AR919" s="1"/>
      <c r="AS919" s="1"/>
      <c r="AT919" s="1"/>
      <c r="AU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P920" s="1"/>
      <c r="AQ920" s="1"/>
      <c r="AR920" s="1"/>
      <c r="AS920" s="1"/>
      <c r="AT920" s="1"/>
      <c r="AU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P921" s="1"/>
      <c r="AQ921" s="1"/>
      <c r="AR921" s="1"/>
      <c r="AS921" s="1"/>
      <c r="AT921" s="1"/>
      <c r="AU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P922" s="1"/>
      <c r="AQ922" s="1"/>
      <c r="AR922" s="1"/>
      <c r="AS922" s="1"/>
      <c r="AT922" s="1"/>
      <c r="AU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P923" s="1"/>
      <c r="AQ923" s="1"/>
      <c r="AR923" s="1"/>
      <c r="AS923" s="1"/>
      <c r="AT923" s="1"/>
      <c r="AU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P924" s="1"/>
      <c r="AQ924" s="1"/>
      <c r="AR924" s="1"/>
      <c r="AS924" s="1"/>
      <c r="AT924" s="1"/>
      <c r="AU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P925" s="1"/>
      <c r="AQ925" s="1"/>
      <c r="AR925" s="1"/>
      <c r="AS925" s="1"/>
      <c r="AT925" s="1"/>
      <c r="AU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P926" s="1"/>
      <c r="AQ926" s="1"/>
      <c r="AR926" s="1"/>
      <c r="AS926" s="1"/>
      <c r="AT926" s="1"/>
      <c r="AU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P927" s="1"/>
      <c r="AQ927" s="1"/>
      <c r="AR927" s="1"/>
      <c r="AS927" s="1"/>
      <c r="AT927" s="1"/>
      <c r="AU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P928" s="1"/>
      <c r="AQ928" s="1"/>
      <c r="AR928" s="1"/>
      <c r="AS928" s="1"/>
      <c r="AT928" s="1"/>
      <c r="AU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P929" s="1"/>
      <c r="AQ929" s="1"/>
      <c r="AR929" s="1"/>
      <c r="AS929" s="1"/>
      <c r="AT929" s="1"/>
      <c r="AU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P930" s="1"/>
      <c r="AQ930" s="1"/>
      <c r="AR930" s="1"/>
      <c r="AS930" s="1"/>
      <c r="AT930" s="1"/>
      <c r="AU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P931" s="1"/>
      <c r="AQ931" s="1"/>
      <c r="AR931" s="1"/>
      <c r="AS931" s="1"/>
      <c r="AT931" s="1"/>
      <c r="AU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P932" s="1"/>
      <c r="AQ932" s="1"/>
      <c r="AR932" s="1"/>
      <c r="AS932" s="1"/>
      <c r="AT932" s="1"/>
      <c r="AU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P933" s="1"/>
      <c r="AQ933" s="1"/>
      <c r="AR933" s="1"/>
      <c r="AS933" s="1"/>
      <c r="AT933" s="1"/>
      <c r="AU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P934" s="1"/>
      <c r="AQ934" s="1"/>
      <c r="AR934" s="1"/>
      <c r="AS934" s="1"/>
      <c r="AT934" s="1"/>
      <c r="AU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P935" s="1"/>
      <c r="AQ935" s="1"/>
      <c r="AR935" s="1"/>
      <c r="AS935" s="1"/>
      <c r="AT935" s="1"/>
      <c r="AU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P936" s="1"/>
      <c r="AQ936" s="1"/>
      <c r="AR936" s="1"/>
      <c r="AS936" s="1"/>
      <c r="AT936" s="1"/>
      <c r="AU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P937" s="1"/>
      <c r="AQ937" s="1"/>
      <c r="AR937" s="1"/>
      <c r="AS937" s="1"/>
      <c r="AT937" s="1"/>
      <c r="AU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P938" s="1"/>
      <c r="AQ938" s="1"/>
      <c r="AR938" s="1"/>
      <c r="AS938" s="1"/>
      <c r="AT938" s="1"/>
      <c r="AU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P939" s="1"/>
      <c r="AQ939" s="1"/>
      <c r="AR939" s="1"/>
      <c r="AS939" s="1"/>
      <c r="AT939" s="1"/>
      <c r="AU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P940" s="1"/>
      <c r="AQ940" s="1"/>
      <c r="AR940" s="1"/>
      <c r="AS940" s="1"/>
      <c r="AT940" s="1"/>
      <c r="AU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P941" s="1"/>
      <c r="AQ941" s="1"/>
      <c r="AR941" s="1"/>
      <c r="AS941" s="1"/>
      <c r="AT941" s="1"/>
      <c r="AU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P942" s="1"/>
      <c r="AQ942" s="1"/>
      <c r="AR942" s="1"/>
      <c r="AS942" s="1"/>
      <c r="AT942" s="1"/>
      <c r="AU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P943" s="1"/>
      <c r="AQ943" s="1"/>
      <c r="AR943" s="1"/>
      <c r="AS943" s="1"/>
      <c r="AT943" s="1"/>
      <c r="AU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P944" s="1"/>
      <c r="AQ944" s="1"/>
      <c r="AR944" s="1"/>
      <c r="AS944" s="1"/>
      <c r="AT944" s="1"/>
      <c r="AU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P945" s="1"/>
      <c r="AQ945" s="1"/>
      <c r="AR945" s="1"/>
      <c r="AS945" s="1"/>
      <c r="AT945" s="1"/>
      <c r="AU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P946" s="1"/>
      <c r="AQ946" s="1"/>
      <c r="AR946" s="1"/>
      <c r="AS946" s="1"/>
      <c r="AT946" s="1"/>
      <c r="AU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P947" s="1"/>
      <c r="AQ947" s="1"/>
      <c r="AR947" s="1"/>
      <c r="AS947" s="1"/>
      <c r="AT947" s="1"/>
      <c r="AU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P948" s="1"/>
      <c r="AQ948" s="1"/>
      <c r="AR948" s="1"/>
      <c r="AS948" s="1"/>
      <c r="AT948" s="1"/>
      <c r="AU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P949" s="1"/>
      <c r="AQ949" s="1"/>
      <c r="AR949" s="1"/>
      <c r="AS949" s="1"/>
      <c r="AT949" s="1"/>
      <c r="AU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P950" s="1"/>
      <c r="AQ950" s="1"/>
      <c r="AR950" s="1"/>
      <c r="AS950" s="1"/>
      <c r="AT950" s="1"/>
      <c r="AU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P951" s="1"/>
      <c r="AQ951" s="1"/>
      <c r="AR951" s="1"/>
      <c r="AS951" s="1"/>
      <c r="AT951" s="1"/>
      <c r="AU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P952" s="1"/>
      <c r="AQ952" s="1"/>
      <c r="AR952" s="1"/>
      <c r="AS952" s="1"/>
      <c r="AT952" s="1"/>
      <c r="AU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P953" s="1"/>
      <c r="AQ953" s="1"/>
      <c r="AR953" s="1"/>
      <c r="AS953" s="1"/>
      <c r="AT953" s="1"/>
      <c r="AU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P954" s="1"/>
      <c r="AQ954" s="1"/>
      <c r="AR954" s="1"/>
      <c r="AS954" s="1"/>
      <c r="AT954" s="1"/>
      <c r="AU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P955" s="1"/>
      <c r="AQ955" s="1"/>
      <c r="AR955" s="1"/>
      <c r="AS955" s="1"/>
      <c r="AT955" s="1"/>
      <c r="AU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P956" s="1"/>
      <c r="AQ956" s="1"/>
      <c r="AR956" s="1"/>
      <c r="AS956" s="1"/>
      <c r="AT956" s="1"/>
      <c r="AU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P957" s="1"/>
      <c r="AQ957" s="1"/>
      <c r="AR957" s="1"/>
      <c r="AS957" s="1"/>
      <c r="AT957" s="1"/>
      <c r="AU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P958" s="1"/>
      <c r="AQ958" s="1"/>
      <c r="AR958" s="1"/>
      <c r="AS958" s="1"/>
      <c r="AT958" s="1"/>
      <c r="AU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P959" s="1"/>
      <c r="AQ959" s="1"/>
      <c r="AR959" s="1"/>
      <c r="AS959" s="1"/>
      <c r="AT959" s="1"/>
      <c r="AU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P960" s="1"/>
      <c r="AQ960" s="1"/>
      <c r="AR960" s="1"/>
      <c r="AS960" s="1"/>
      <c r="AT960" s="1"/>
      <c r="AU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P961" s="1"/>
      <c r="AQ961" s="1"/>
      <c r="AR961" s="1"/>
      <c r="AS961" s="1"/>
      <c r="AT961" s="1"/>
      <c r="AU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P962" s="1"/>
      <c r="AQ962" s="1"/>
      <c r="AR962" s="1"/>
      <c r="AS962" s="1"/>
      <c r="AT962" s="1"/>
      <c r="AU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P963" s="1"/>
      <c r="AQ963" s="1"/>
      <c r="AR963" s="1"/>
      <c r="AS963" s="1"/>
      <c r="AT963" s="1"/>
      <c r="AU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P964" s="1"/>
      <c r="AQ964" s="1"/>
      <c r="AR964" s="1"/>
      <c r="AS964" s="1"/>
      <c r="AT964" s="1"/>
      <c r="AU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P965" s="1"/>
      <c r="AQ965" s="1"/>
      <c r="AR965" s="1"/>
      <c r="AS965" s="1"/>
      <c r="AT965" s="1"/>
      <c r="AU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P966" s="1"/>
      <c r="AQ966" s="1"/>
      <c r="AR966" s="1"/>
      <c r="AS966" s="1"/>
      <c r="AT966" s="1"/>
      <c r="AU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P967" s="1"/>
      <c r="AQ967" s="1"/>
      <c r="AR967" s="1"/>
      <c r="AS967" s="1"/>
      <c r="AT967" s="1"/>
      <c r="AU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P968" s="1"/>
      <c r="AQ968" s="1"/>
      <c r="AR968" s="1"/>
      <c r="AS968" s="1"/>
      <c r="AT968" s="1"/>
      <c r="AU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P969" s="1"/>
      <c r="AQ969" s="1"/>
      <c r="AR969" s="1"/>
      <c r="AS969" s="1"/>
      <c r="AT969" s="1"/>
      <c r="AU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P970" s="1"/>
      <c r="AQ970" s="1"/>
      <c r="AR970" s="1"/>
      <c r="AS970" s="1"/>
      <c r="AT970" s="1"/>
      <c r="AU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P971" s="1"/>
      <c r="AQ971" s="1"/>
      <c r="AR971" s="1"/>
      <c r="AS971" s="1"/>
      <c r="AT971" s="1"/>
      <c r="AU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P972" s="1"/>
      <c r="AQ972" s="1"/>
      <c r="AR972" s="1"/>
      <c r="AS972" s="1"/>
      <c r="AT972" s="1"/>
      <c r="AU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P973" s="1"/>
      <c r="AQ973" s="1"/>
      <c r="AR973" s="1"/>
      <c r="AS973" s="1"/>
      <c r="AT973" s="1"/>
      <c r="AU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P974" s="1"/>
      <c r="AQ974" s="1"/>
      <c r="AR974" s="1"/>
      <c r="AS974" s="1"/>
      <c r="AT974" s="1"/>
      <c r="AU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P975" s="1"/>
      <c r="AQ975" s="1"/>
      <c r="AR975" s="1"/>
      <c r="AS975" s="1"/>
      <c r="AT975" s="1"/>
      <c r="AU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P976" s="1"/>
      <c r="AQ976" s="1"/>
      <c r="AR976" s="1"/>
      <c r="AS976" s="1"/>
      <c r="AT976" s="1"/>
      <c r="AU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P977" s="1"/>
      <c r="AQ977" s="1"/>
      <c r="AR977" s="1"/>
      <c r="AS977" s="1"/>
      <c r="AT977" s="1"/>
      <c r="AU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P978" s="1"/>
      <c r="AQ978" s="1"/>
      <c r="AR978" s="1"/>
      <c r="AS978" s="1"/>
      <c r="AT978" s="1"/>
      <c r="AU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P979" s="1"/>
      <c r="AQ979" s="1"/>
      <c r="AR979" s="1"/>
      <c r="AS979" s="1"/>
      <c r="AT979" s="1"/>
      <c r="AU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P980" s="1"/>
      <c r="AQ980" s="1"/>
      <c r="AR980" s="1"/>
      <c r="AS980" s="1"/>
      <c r="AT980" s="1"/>
      <c r="AU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P981" s="1"/>
      <c r="AQ981" s="1"/>
      <c r="AR981" s="1"/>
      <c r="AS981" s="1"/>
      <c r="AT981" s="1"/>
      <c r="AU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P982" s="1"/>
      <c r="AQ982" s="1"/>
      <c r="AR982" s="1"/>
      <c r="AS982" s="1"/>
      <c r="AT982" s="1"/>
      <c r="AU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P983" s="1"/>
      <c r="AQ983" s="1"/>
      <c r="AR983" s="1"/>
      <c r="AS983" s="1"/>
      <c r="AT983" s="1"/>
      <c r="AU983" s="1"/>
    </row>
    <row r="984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P984" s="1"/>
      <c r="AQ984" s="1"/>
      <c r="AR984" s="1"/>
      <c r="AS984" s="1"/>
      <c r="AT984" s="1"/>
      <c r="AU984" s="1"/>
    </row>
    <row r="98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P985" s="1"/>
      <c r="AQ985" s="1"/>
      <c r="AR985" s="1"/>
      <c r="AS985" s="1"/>
      <c r="AT985" s="1"/>
      <c r="AU985" s="1"/>
    </row>
    <row r="98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P986" s="1"/>
      <c r="AQ986" s="1"/>
      <c r="AR986" s="1"/>
      <c r="AS986" s="1"/>
      <c r="AT986" s="1"/>
      <c r="AU986" s="1"/>
    </row>
    <row r="98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P987" s="1"/>
      <c r="AQ987" s="1"/>
      <c r="AR987" s="1"/>
      <c r="AS987" s="1"/>
      <c r="AT987" s="1"/>
      <c r="AU987" s="1"/>
    </row>
    <row r="988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P988" s="1"/>
      <c r="AQ988" s="1"/>
      <c r="AR988" s="1"/>
      <c r="AS988" s="1"/>
      <c r="AT988" s="1"/>
      <c r="AU988" s="1"/>
    </row>
    <row r="989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P989" s="1"/>
      <c r="AQ989" s="1"/>
      <c r="AR989" s="1"/>
      <c r="AS989" s="1"/>
      <c r="AT989" s="1"/>
      <c r="AU989" s="1"/>
    </row>
    <row r="99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P990" s="1"/>
      <c r="AQ990" s="1"/>
      <c r="AR990" s="1"/>
      <c r="AS990" s="1"/>
      <c r="AT990" s="1"/>
      <c r="AU990" s="1"/>
    </row>
    <row r="99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P991" s="1"/>
      <c r="AQ991" s="1"/>
      <c r="AR991" s="1"/>
      <c r="AS991" s="1"/>
      <c r="AT991" s="1"/>
      <c r="AU991" s="1"/>
    </row>
    <row r="992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P992" s="1"/>
      <c r="AQ992" s="1"/>
      <c r="AR992" s="1"/>
      <c r="AS992" s="1"/>
      <c r="AT992" s="1"/>
      <c r="AU992" s="1"/>
    </row>
    <row r="993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P993" s="1"/>
      <c r="AQ993" s="1"/>
      <c r="AR993" s="1"/>
      <c r="AS993" s="1"/>
      <c r="AT993" s="1"/>
      <c r="AU993" s="1"/>
    </row>
    <row r="994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P994" s="1"/>
      <c r="AQ994" s="1"/>
      <c r="AR994" s="1"/>
      <c r="AS994" s="1"/>
      <c r="AT994" s="1"/>
      <c r="AU994" s="1"/>
    </row>
    <row r="99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P995" s="1"/>
      <c r="AQ995" s="1"/>
      <c r="AR995" s="1"/>
      <c r="AS995" s="1"/>
      <c r="AT995" s="1"/>
      <c r="AU995" s="1"/>
    </row>
    <row r="99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P996" s="1"/>
      <c r="AQ996" s="1"/>
      <c r="AR996" s="1"/>
      <c r="AS996" s="1"/>
      <c r="AT996" s="1"/>
      <c r="AU996" s="1"/>
    </row>
    <row r="99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P997" s="1"/>
      <c r="AQ997" s="1"/>
      <c r="AR997" s="1"/>
      <c r="AS997" s="1"/>
      <c r="AT997" s="1"/>
      <c r="AU997" s="1"/>
    </row>
    <row r="998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P998" s="1"/>
      <c r="AQ998" s="1"/>
      <c r="AR998" s="1"/>
      <c r="AS998" s="1"/>
      <c r="AT998" s="1"/>
      <c r="AU998" s="1"/>
    </row>
    <row r="999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P999" s="1"/>
      <c r="AQ999" s="1"/>
      <c r="AR999" s="1"/>
      <c r="AS999" s="1"/>
      <c r="AT999" s="1"/>
      <c r="AU999" s="1"/>
    </row>
    <row r="100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P1000" s="1"/>
      <c r="AQ1000" s="1"/>
      <c r="AR1000" s="1"/>
      <c r="AS1000" s="1"/>
      <c r="AT1000" s="1"/>
      <c r="AU1000" s="1"/>
    </row>
  </sheetData>
  <drawing r:id="rId1"/>
</worksheet>
</file>