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4880" windowHeight="7800" activeTab="0"/>
  </bookViews>
  <sheets>
    <sheet name="Main Table" sheetId="1" r:id="rId1"/>
    <sheet name="Protocol" sheetId="2" r:id="rId2"/>
    <sheet name="Averages" sheetId="3" r:id="rId3"/>
    <sheet name="Main Table Individual Counts" sheetId="4" r:id="rId4"/>
  </sheets>
  <definedNames/>
  <calcPr calcId="145621"/>
</workbook>
</file>

<file path=xl/sharedStrings.xml><?xml version="1.0" encoding="utf-8"?>
<sst xmlns="http://schemas.openxmlformats.org/spreadsheetml/2006/main" count="295" uniqueCount="122">
  <si>
    <t>Repeat</t>
  </si>
  <si>
    <t>Well</t>
  </si>
  <si>
    <t>Type</t>
  </si>
  <si>
    <t>Time</t>
  </si>
  <si>
    <t>OD 590nm (A)</t>
  </si>
  <si>
    <t>Fluorescein (1.0s) (Counts)</t>
  </si>
  <si>
    <t>A01</t>
  </si>
  <si>
    <t>M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</si>
  <si>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</si>
  <si>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</si>
  <si>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</si>
  <si>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</si>
  <si>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</si>
  <si>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</si>
  <si>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</si>
  <si>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</si>
  <si>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</si>
  <si>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</si>
  <si>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</si>
  <si>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</si>
  <si>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</si>
  <si>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</si>
  <si>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</si>
  <si>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</si>
  <si>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</si>
  <si>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</si>
  <si>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</si>
  <si>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</si>
  <si>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</si>
  <si>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</si>
  <si>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</si>
  <si>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</si>
  <si>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</si>
  <si>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</si>
  <si>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</si>
  <si>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</si>
  <si>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</si>
  <si>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</si>
  <si>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</si>
  <si>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</si>
  <si>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</si>
  <si>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</si>
  <si>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</si>
  <si>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</si>
  <si>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</si>
  <si>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</si>
  <si>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</si>
  <si>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</si>
  <si>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</si>
  <si>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</si>
  <si>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</si>
  <si>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</si>
  <si>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</si>
  <si>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</si>
  <si>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</si>
  <si>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Average Fluorescence</t>
  </si>
  <si>
    <t>Average OD 590</t>
  </si>
  <si>
    <t>Fluorescence/OD590</t>
  </si>
  <si>
    <t>STDEV</t>
  </si>
  <si>
    <t>-</t>
  </si>
  <si>
    <t>Blank1</t>
  </si>
  <si>
    <t>Blank2</t>
  </si>
  <si>
    <t>Blank3</t>
  </si>
  <si>
    <t>Low1</t>
  </si>
  <si>
    <t>Low2</t>
  </si>
  <si>
    <t>Low3</t>
  </si>
  <si>
    <t>Prebuilt1</t>
  </si>
  <si>
    <t>Prebuilt3</t>
  </si>
  <si>
    <t>High1</t>
  </si>
  <si>
    <t>High2</t>
  </si>
  <si>
    <t>High3</t>
  </si>
  <si>
    <t>Sample ID</t>
  </si>
  <si>
    <t>Prebuilt2</t>
  </si>
  <si>
    <t>Protocol description</t>
  </si>
  <si>
    <t>Protocol name ..................... Interlab</t>
  </si>
  <si>
    <t>Protocol number ................... N/A</t>
  </si>
  <si>
    <t>Name of the plate type ............ Generic 8x12 size plate</t>
  </si>
  <si>
    <t>Number of repeats ................. 1</t>
  </si>
  <si>
    <t>Delay between repeats ............. 0 s</t>
  </si>
  <si>
    <t>Measurement height ................ Default</t>
  </si>
  <si>
    <t>Protocol notes ....................</t>
  </si>
  <si>
    <t>Name of the label ................. OD 590nm</t>
  </si>
  <si>
    <t>Label technology .................. Photometry</t>
  </si>
  <si>
    <t>CW-lamp filter name ............... 590/10</t>
  </si>
  <si>
    <t>CW-lamp filter slot ............... A7</t>
  </si>
  <si>
    <t>Measurement time .................. 0.1 s</t>
  </si>
  <si>
    <t>Absorbance Mode ................... Visible</t>
  </si>
  <si>
    <t>Excitation Aperture ............... N/A</t>
  </si>
  <si>
    <t>Name of the label ................. Fluorescein (1.0s)</t>
  </si>
  <si>
    <t>Label technology .................. Prompt fluorometry</t>
  </si>
  <si>
    <t>CW-lamp filter name ............... F485</t>
  </si>
  <si>
    <t>CW-lamp filter slot ............... A5</t>
  </si>
  <si>
    <t>Emission filter name .............. F535</t>
  </si>
  <si>
    <t>Emission filter slot .............. A5</t>
  </si>
  <si>
    <t>Measurement time .................. 1.0 s</t>
  </si>
  <si>
    <t>Emission aperture ................. Small</t>
  </si>
  <si>
    <t>CW-lamp energy .................... 14848</t>
  </si>
  <si>
    <t>Second measurement CW-lamp energy . 0</t>
  </si>
  <si>
    <t>Emission side ..................... Above</t>
  </si>
  <si>
    <t>CW-Lamp Control ................... Stabilized Energy</t>
  </si>
  <si>
    <t>Plate map of plate 1</t>
  </si>
  <si>
    <t>A | M M M M M M M M M M M M</t>
  </si>
  <si>
    <t>B | M M M M M M M M M M M M</t>
  </si>
  <si>
    <t>C | M M M M M M M M M M M M</t>
  </si>
  <si>
    <t>D | M M M M M M M M M M M M</t>
  </si>
  <si>
    <t>E | E E E E E E E E E E E E</t>
  </si>
  <si>
    <t>F | E E E E E E E E E E E E</t>
  </si>
  <si>
    <t>G | E E E E E E E E E E E E</t>
  </si>
  <si>
    <t>H | E E E E E E E E E E E E</t>
  </si>
  <si>
    <t>Protocol created by ............... Biotech</t>
  </si>
  <si>
    <t>Protocol creation date ............ 7/21/2014</t>
  </si>
  <si>
    <t>Protocol last edited by ........... Biotech</t>
  </si>
  <si>
    <t>Protocol last edited .............. 7/21/2014</t>
  </si>
  <si>
    <t>Instrument serial number: ......... 4207895</t>
  </si>
  <si>
    <t>Assay ID: ........................ 6908</t>
  </si>
  <si>
    <t>Measured on ....................... 7/22/2014 10:19:25 AM</t>
  </si>
  <si>
    <t>BBa_I20260 (Prebuilt)</t>
  </si>
  <si>
    <t>BBa_J23101 +
BBa_E0240 (High)</t>
  </si>
  <si>
    <t>STDEV Fluorescence/OD590</t>
  </si>
  <si>
    <t>BBa_K823012 +
BBa_E0240 (Low)</t>
  </si>
  <si>
    <t>STDEV of Fluorescence</t>
  </si>
  <si>
    <t xml:space="preserve"> (Fluorescence)-(Blank)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</si>
</sst>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.8"/>
      <color rgb="FFFFFFFF"/>
      <name val="Arial"/>
      <family val="2"/>
    </font>
    <font>
      <sz val="8.8"/>
      <color theme="1"/>
      <name val="Arial"/>
      <family val="2"/>
    </font>
    <font>
      <b/>
      <i/>
      <sz val="15.4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8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thin"/>
      <top/>
      <bottom/>
    </border>
    <border>
      <left/>
      <right style="thin"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CCCCCC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7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7" fontId="3" fillId="0" borderId="6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Interlab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Parts - Plate Reader Measurement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Averages!$F$2</c:f>
              <c:strCache>
                <c:ptCount val="1"/>
                <c:pt idx="0">
                  <c:v>BBa_K823012 +
BBa_E0240 (Low)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Averages!$D$2</c:f>
                <c:numCache/>
              </c:numRef>
            </c:plus>
            <c:minus>
              <c:numRef>
                <c:f>Averages!$D$2</c:f>
                <c:numCache/>
              </c:numRef>
            </c:minus>
            <c:noEndCap val="0"/>
          </c:errBars>
          <c:val>
            <c:numRef>
              <c:f>Averages!$E$2</c:f>
              <c:numCache/>
            </c:numRef>
          </c:val>
        </c:ser>
        <c:ser>
          <c:idx val="1"/>
          <c:order val="1"/>
          <c:tx>
            <c:strRef>
              <c:f>Averages!$F$3</c:f>
              <c:strCache>
                <c:ptCount val="1"/>
                <c:pt idx="0">
                  <c:v>BBa_I20260 (Prebuilt)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Averages!$D$3</c:f>
                <c:numCache/>
              </c:numRef>
            </c:plus>
            <c:minus>
              <c:numRef>
                <c:f>Averages!$D$3</c:f>
                <c:numCache/>
              </c:numRef>
            </c:minus>
            <c:noEndCap val="0"/>
          </c:errBars>
          <c:val>
            <c:numRef>
              <c:f>Averages!$E$3</c:f>
              <c:numCache/>
            </c:numRef>
          </c:val>
        </c:ser>
        <c:ser>
          <c:idx val="2"/>
          <c:order val="2"/>
          <c:tx>
            <c:strRef>
              <c:f>Averages!$F$4</c:f>
              <c:strCache>
                <c:ptCount val="1"/>
                <c:pt idx="0">
                  <c:v>BBa_J23101 +
BBa_E0240 (High)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Averages!$D$4</c:f>
                <c:numCache/>
              </c:numRef>
            </c:plus>
            <c:minus>
              <c:numRef>
                <c:f>Averages!$D$4</c:f>
                <c:numCache/>
              </c:numRef>
            </c:minus>
            <c:noEndCap val="0"/>
          </c:errBars>
          <c:val>
            <c:numRef>
              <c:f>Averages!$E$4</c:f>
              <c:numCache/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delete val="1"/>
        <c:majorTickMark val="out"/>
        <c:minorTickMark val="none"/>
        <c:tickLblPos val="nextTo"/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Counts/OD</a:t>
                </a:r>
                <a:r>
                  <a:rPr lang="en-US" cap="none" u="none" baseline="-25000">
                    <a:latin typeface="Calibri"/>
                    <a:ea typeface="Calibri"/>
                    <a:cs typeface="Calibri"/>
                  </a:rPr>
                  <a:t>590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4638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9525</xdr:rowOff>
    </xdr:from>
    <xdr:to>
      <xdr:col>5</xdr:col>
      <xdr:colOff>666750</xdr:colOff>
      <xdr:row>24</xdr:row>
      <xdr:rowOff>180975</xdr:rowOff>
    </xdr:to>
    <xdr:graphicFrame macro="">
      <xdr:nvGraphicFramePr>
        <xdr:cNvPr id="2" name="Chart 1"/>
        <xdr:cNvGraphicFramePr/>
      </xdr:nvGraphicFramePr>
      <xdr:xfrm>
        <a:off x="600075" y="1552575"/>
        <a:ext cx="60579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 topLeftCell="A1">
      <selection activeCell="M9" sqref="M9"/>
    </sheetView>
  </sheetViews>
  <sheetFormatPr defaultColWidth="9.140625" defaultRowHeight="15"/>
  <cols>
    <col min="1" max="4" width="9.140625" style="3" customWidth="1"/>
    <col min="5" max="5" width="12.140625" style="3" bestFit="1" customWidth="1"/>
    <col min="6" max="6" width="9.140625" style="3" customWidth="1"/>
    <col min="7" max="7" width="23.140625" style="3" bestFit="1" customWidth="1"/>
    <col min="8" max="8" width="19.421875" style="3" bestFit="1" customWidth="1"/>
    <col min="9" max="9" width="20.140625" style="0" bestFit="1" customWidth="1"/>
    <col min="10" max="10" width="14.140625" style="3" bestFit="1" customWidth="1"/>
    <col min="11" max="11" width="18.140625" style="3" bestFit="1" customWidth="1"/>
    <col min="12" max="12" width="9.57421875" style="3" bestFit="1" customWidth="1"/>
    <col min="13" max="16384" width="9.140625" style="3" customWidth="1"/>
  </cols>
  <sheetData>
    <row r="1" spans="1:12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  <c r="H1" s="2" t="s">
        <v>55</v>
      </c>
      <c r="I1" s="2" t="s">
        <v>120</v>
      </c>
      <c r="J1" s="2" t="s">
        <v>56</v>
      </c>
      <c r="K1" s="2" t="s">
        <v>57</v>
      </c>
      <c r="L1" s="2" t="s">
        <v>71</v>
      </c>
    </row>
    <row r="2" spans="1:12" ht="15.75" thickBot="1">
      <c r="A2" s="4">
        <v>1</v>
      </c>
      <c r="B2" s="4" t="s">
        <v>6</v>
      </c>
      <c r="C2" s="4" t="s">
        <v>7</v>
      </c>
      <c r="D2" s="5">
        <v>0.00018229166666666667</v>
      </c>
      <c r="E2" s="4">
        <v>0.062</v>
      </c>
      <c r="F2" s="5">
        <v>0.0006337962962962963</v>
      </c>
      <c r="G2" s="4">
        <v>70009</v>
      </c>
      <c r="H2" s="6">
        <f>AVERAGE(G2:G5)</f>
        <v>67007.5</v>
      </c>
      <c r="I2" s="6">
        <f>STDEV(G2:G5)</f>
        <v>3770.1153386423957</v>
      </c>
      <c r="J2" s="6">
        <f>AVERAGE(E2:E5)</f>
        <v>0.0465</v>
      </c>
      <c r="K2" s="6" t="s">
        <v>59</v>
      </c>
      <c r="L2" s="6" t="s">
        <v>60</v>
      </c>
    </row>
    <row r="3" spans="1:12" ht="15.75" thickBot="1">
      <c r="A3" s="4">
        <v>1</v>
      </c>
      <c r="B3" s="4" t="s">
        <v>8</v>
      </c>
      <c r="C3" s="4" t="s">
        <v>7</v>
      </c>
      <c r="D3" s="5">
        <v>0.00018599537037037036</v>
      </c>
      <c r="E3" s="4">
        <v>0.036</v>
      </c>
      <c r="F3" s="5">
        <v>0.0006484953703703703</v>
      </c>
      <c r="G3" s="4">
        <v>70366</v>
      </c>
      <c r="H3" s="6"/>
      <c r="I3" s="6"/>
      <c r="J3" s="6"/>
      <c r="K3" s="6"/>
      <c r="L3" s="6"/>
    </row>
    <row r="4" spans="1:12" ht="15.75" thickBot="1">
      <c r="A4" s="4">
        <v>1</v>
      </c>
      <c r="B4" s="4" t="s">
        <v>9</v>
      </c>
      <c r="C4" s="4" t="s">
        <v>7</v>
      </c>
      <c r="D4" s="5">
        <v>0.0001896990740740741</v>
      </c>
      <c r="E4" s="4">
        <v>0.045</v>
      </c>
      <c r="F4" s="5">
        <v>0.0006631944444444444</v>
      </c>
      <c r="G4" s="4">
        <v>62796</v>
      </c>
      <c r="H4" s="6"/>
      <c r="I4" s="6"/>
      <c r="J4" s="6"/>
      <c r="K4" s="6"/>
      <c r="L4" s="6"/>
    </row>
    <row r="5" spans="1:12" ht="15">
      <c r="A5" s="7">
        <v>1</v>
      </c>
      <c r="B5" s="7" t="s">
        <v>10</v>
      </c>
      <c r="C5" s="7" t="s">
        <v>7</v>
      </c>
      <c r="D5" s="8">
        <v>0.0001934027777777778</v>
      </c>
      <c r="E5" s="7">
        <v>0.043</v>
      </c>
      <c r="F5" s="8">
        <v>0.0006778935185185185</v>
      </c>
      <c r="G5" s="7">
        <v>64859</v>
      </c>
      <c r="H5" s="9"/>
      <c r="I5" s="9"/>
      <c r="J5" s="9"/>
      <c r="K5" s="9"/>
      <c r="L5" s="9"/>
    </row>
    <row r="6" spans="1:12" ht="15.75" thickBot="1">
      <c r="A6" s="10">
        <v>1</v>
      </c>
      <c r="B6" s="10" t="s">
        <v>11</v>
      </c>
      <c r="C6" s="10" t="s">
        <v>7</v>
      </c>
      <c r="D6" s="11">
        <v>0.00019710648148148148</v>
      </c>
      <c r="E6" s="10">
        <v>0.046</v>
      </c>
      <c r="F6" s="11">
        <v>0.0006925925925925926</v>
      </c>
      <c r="G6" s="10">
        <v>64545</v>
      </c>
      <c r="H6" s="6">
        <f>AVERAGE(G6:G9)</f>
        <v>65063.25</v>
      </c>
      <c r="I6" s="6">
        <f aca="true" t="shared" si="0" ref="I6:I46">STDEV(G6:G9)</f>
        <v>1112.422993589519</v>
      </c>
      <c r="J6" s="6">
        <f aca="true" t="shared" si="1" ref="J6:J10">AVERAGE(E6:E9)</f>
        <v>0.05325</v>
      </c>
      <c r="K6" s="6" t="s">
        <v>59</v>
      </c>
      <c r="L6" s="6" t="s">
        <v>61</v>
      </c>
    </row>
    <row r="7" spans="1:12" ht="15.75" thickBot="1">
      <c r="A7" s="4">
        <v>1</v>
      </c>
      <c r="B7" s="4" t="s">
        <v>12</v>
      </c>
      <c r="C7" s="4" t="s">
        <v>7</v>
      </c>
      <c r="D7" s="5">
        <v>0.0002008101851851852</v>
      </c>
      <c r="E7" s="4">
        <v>0.059</v>
      </c>
      <c r="F7" s="5">
        <v>0.0007074074074074074</v>
      </c>
      <c r="G7" s="4">
        <v>66428</v>
      </c>
      <c r="H7" s="6"/>
      <c r="I7" s="6"/>
      <c r="J7" s="6"/>
      <c r="K7" s="6"/>
      <c r="L7" s="6"/>
    </row>
    <row r="8" spans="1:12" ht="15.75" thickBot="1">
      <c r="A8" s="4">
        <v>1</v>
      </c>
      <c r="B8" s="4" t="s">
        <v>13</v>
      </c>
      <c r="C8" s="4" t="s">
        <v>7</v>
      </c>
      <c r="D8" s="5">
        <v>0.00020451388888888893</v>
      </c>
      <c r="E8" s="4">
        <v>0.055</v>
      </c>
      <c r="F8" s="5">
        <v>0.0007221064814814816</v>
      </c>
      <c r="G8" s="4">
        <v>63858</v>
      </c>
      <c r="H8" s="6"/>
      <c r="I8" s="6"/>
      <c r="J8" s="6"/>
      <c r="K8" s="6"/>
      <c r="L8" s="6"/>
    </row>
    <row r="9" spans="1:12" ht="15">
      <c r="A9" s="7">
        <v>1</v>
      </c>
      <c r="B9" s="7" t="s">
        <v>14</v>
      </c>
      <c r="C9" s="7" t="s">
        <v>7</v>
      </c>
      <c r="D9" s="8">
        <v>0.00020821759259259255</v>
      </c>
      <c r="E9" s="7">
        <v>0.053</v>
      </c>
      <c r="F9" s="8">
        <v>0.0007368055555555555</v>
      </c>
      <c r="G9" s="7">
        <v>65422</v>
      </c>
      <c r="H9" s="9"/>
      <c r="I9" s="9"/>
      <c r="J9" s="9"/>
      <c r="K9" s="9"/>
      <c r="L9" s="9"/>
    </row>
    <row r="10" spans="1:12" ht="15.75" thickBot="1">
      <c r="A10" s="10">
        <v>1</v>
      </c>
      <c r="B10" s="10" t="s">
        <v>15</v>
      </c>
      <c r="C10" s="10" t="s">
        <v>7</v>
      </c>
      <c r="D10" s="11">
        <v>0.0002119212962962963</v>
      </c>
      <c r="E10" s="10">
        <v>0.047</v>
      </c>
      <c r="F10" s="11">
        <v>0.0007515046296296296</v>
      </c>
      <c r="G10" s="10">
        <v>63680</v>
      </c>
      <c r="H10" s="6">
        <f aca="true" t="shared" si="2" ref="H10">AVERAGE(G10:G13)</f>
        <v>63763.75</v>
      </c>
      <c r="I10" s="6">
        <f t="shared" si="0"/>
        <v>1730.546421413383</v>
      </c>
      <c r="J10" s="6">
        <f t="shared" si="1"/>
        <v>0.05325</v>
      </c>
      <c r="K10" s="6" t="s">
        <v>59</v>
      </c>
      <c r="L10" s="6" t="s">
        <v>62</v>
      </c>
    </row>
    <row r="11" spans="1:12" ht="15.75" thickBot="1">
      <c r="A11" s="4">
        <v>1</v>
      </c>
      <c r="B11" s="4" t="s">
        <v>16</v>
      </c>
      <c r="C11" s="4" t="s">
        <v>7</v>
      </c>
      <c r="D11" s="5">
        <v>0.000215625</v>
      </c>
      <c r="E11" s="4">
        <v>0.068</v>
      </c>
      <c r="F11" s="5">
        <v>0.0007662037037037037</v>
      </c>
      <c r="G11" s="4">
        <v>61794</v>
      </c>
      <c r="H11" s="6"/>
      <c r="I11" s="6"/>
      <c r="J11" s="6"/>
      <c r="K11" s="6"/>
      <c r="L11" s="6"/>
    </row>
    <row r="12" spans="1:12" ht="15.75" thickBot="1">
      <c r="A12" s="4">
        <v>1</v>
      </c>
      <c r="B12" s="4" t="s">
        <v>17</v>
      </c>
      <c r="C12" s="4" t="s">
        <v>7</v>
      </c>
      <c r="D12" s="5">
        <v>0.00021932870370370368</v>
      </c>
      <c r="E12" s="4">
        <v>0.047</v>
      </c>
      <c r="F12" s="5">
        <v>0.0007809027777777778</v>
      </c>
      <c r="G12" s="4">
        <v>63568</v>
      </c>
      <c r="H12" s="6"/>
      <c r="I12" s="6"/>
      <c r="J12" s="6"/>
      <c r="K12" s="6"/>
      <c r="L12" s="6"/>
    </row>
    <row r="13" spans="1:12" ht="15">
      <c r="A13" s="7">
        <v>1</v>
      </c>
      <c r="B13" s="7" t="s">
        <v>18</v>
      </c>
      <c r="C13" s="7" t="s">
        <v>7</v>
      </c>
      <c r="D13" s="8">
        <v>0.00022303240740740739</v>
      </c>
      <c r="E13" s="7">
        <v>0.051</v>
      </c>
      <c r="F13" s="8">
        <v>0.0007956018518518519</v>
      </c>
      <c r="G13" s="7">
        <v>66013</v>
      </c>
      <c r="H13" s="9"/>
      <c r="I13" s="9"/>
      <c r="J13" s="9"/>
      <c r="K13" s="9"/>
      <c r="L13" s="9"/>
    </row>
    <row r="14" spans="1:12" ht="15.75" thickBot="1">
      <c r="A14" s="10">
        <v>1</v>
      </c>
      <c r="B14" s="10" t="s">
        <v>19</v>
      </c>
      <c r="C14" s="10" t="s">
        <v>7</v>
      </c>
      <c r="D14" s="11">
        <v>0.0002550925925925926</v>
      </c>
      <c r="E14" s="10">
        <v>0.528</v>
      </c>
      <c r="F14" s="11">
        <v>0.0008386574074074074</v>
      </c>
      <c r="G14" s="10">
        <v>144329</v>
      </c>
      <c r="H14" s="6">
        <f>AVERAGE(G14:G17)-AVERAGE(H2,H6,H10)</f>
        <v>79492.08333333334</v>
      </c>
      <c r="I14" s="6">
        <f t="shared" si="0"/>
        <v>4080.782226893924</v>
      </c>
      <c r="J14" s="6">
        <f>AVERAGE(E14:E17)-AVERAGE(J2,J6,J10)</f>
        <v>0.48575000000000007</v>
      </c>
      <c r="K14" s="6">
        <f>H14/J14</f>
        <v>163648.13861725852</v>
      </c>
      <c r="L14" s="6" t="s">
        <v>63</v>
      </c>
    </row>
    <row r="15" spans="1:12" ht="15.75" thickBot="1">
      <c r="A15" s="4">
        <v>1</v>
      </c>
      <c r="B15" s="4" t="s">
        <v>20</v>
      </c>
      <c r="C15" s="4" t="s">
        <v>7</v>
      </c>
      <c r="D15" s="5">
        <v>0.0002587962962962963</v>
      </c>
      <c r="E15" s="4">
        <v>0.535</v>
      </c>
      <c r="F15" s="5">
        <v>0.0008533564814814814</v>
      </c>
      <c r="G15" s="4">
        <v>150463</v>
      </c>
      <c r="H15" s="6"/>
      <c r="I15" s="6"/>
      <c r="J15" s="6"/>
      <c r="K15" s="6"/>
      <c r="L15" s="6"/>
    </row>
    <row r="16" spans="1:12" ht="15.75" thickBot="1">
      <c r="A16" s="4">
        <v>1</v>
      </c>
      <c r="B16" s="4" t="s">
        <v>21</v>
      </c>
      <c r="C16" s="4" t="s">
        <v>7</v>
      </c>
      <c r="D16" s="5">
        <v>0.0002625</v>
      </c>
      <c r="E16" s="4">
        <v>0.54</v>
      </c>
      <c r="F16" s="5">
        <v>0.0008680555555555555</v>
      </c>
      <c r="G16" s="4">
        <v>140809</v>
      </c>
      <c r="H16" s="6"/>
      <c r="I16" s="6"/>
      <c r="J16" s="6"/>
      <c r="K16" s="6"/>
      <c r="L16" s="6"/>
    </row>
    <row r="17" spans="1:12" ht="15">
      <c r="A17" s="7">
        <v>1</v>
      </c>
      <c r="B17" s="7" t="s">
        <v>22</v>
      </c>
      <c r="C17" s="7" t="s">
        <v>7</v>
      </c>
      <c r="D17" s="8">
        <v>0.0002662037037037037</v>
      </c>
      <c r="E17" s="7">
        <v>0.544</v>
      </c>
      <c r="F17" s="8">
        <v>0.0008828703703703703</v>
      </c>
      <c r="G17" s="7">
        <v>143480</v>
      </c>
      <c r="H17" s="9"/>
      <c r="I17" s="9"/>
      <c r="J17" s="9"/>
      <c r="K17" s="9"/>
      <c r="L17" s="9"/>
    </row>
    <row r="18" spans="1:12" ht="15.75" thickBot="1">
      <c r="A18" s="10">
        <v>1</v>
      </c>
      <c r="B18" s="10" t="s">
        <v>23</v>
      </c>
      <c r="C18" s="10" t="s">
        <v>7</v>
      </c>
      <c r="D18" s="11">
        <v>0.0002699074074074074</v>
      </c>
      <c r="E18" s="10">
        <v>0.535</v>
      </c>
      <c r="F18" s="11">
        <v>0.0008975694444444444</v>
      </c>
      <c r="G18" s="10">
        <v>141467</v>
      </c>
      <c r="H18" s="6">
        <f>AVERAGE(G18:G21)-AVERAGE(H2,H6,H10)</f>
        <v>74085.33333333334</v>
      </c>
      <c r="I18" s="6">
        <f t="shared" si="0"/>
        <v>1838.371471348124</v>
      </c>
      <c r="J18" s="6">
        <f>AVERAGE(E18:E21)-AVERAGE(J2,J6,J10)</f>
        <v>0.47425</v>
      </c>
      <c r="K18" s="6">
        <f aca="true" t="shared" si="3" ref="K18:K46">H18/J18</f>
        <v>156215.77930065017</v>
      </c>
      <c r="L18" s="6" t="s">
        <v>64</v>
      </c>
    </row>
    <row r="19" spans="1:12" ht="15.75" thickBot="1">
      <c r="A19" s="4">
        <v>1</v>
      </c>
      <c r="B19" s="4" t="s">
        <v>24</v>
      </c>
      <c r="C19" s="4" t="s">
        <v>7</v>
      </c>
      <c r="D19" s="5">
        <v>0.00027361111111111114</v>
      </c>
      <c r="E19" s="4">
        <v>0.521</v>
      </c>
      <c r="F19" s="5">
        <v>0.0009122685185185185</v>
      </c>
      <c r="G19" s="4">
        <v>138721</v>
      </c>
      <c r="H19" s="6"/>
      <c r="I19" s="6"/>
      <c r="J19" s="6"/>
      <c r="K19" s="6"/>
      <c r="L19" s="6"/>
    </row>
    <row r="20" spans="1:12" ht="15.75" thickBot="1">
      <c r="A20" s="4">
        <v>1</v>
      </c>
      <c r="B20" s="4" t="s">
        <v>25</v>
      </c>
      <c r="C20" s="4" t="s">
        <v>7</v>
      </c>
      <c r="D20" s="5">
        <v>0.0002773148148148148</v>
      </c>
      <c r="E20" s="4">
        <v>0.519</v>
      </c>
      <c r="F20" s="5">
        <v>0.0009269675925925925</v>
      </c>
      <c r="G20" s="4">
        <v>137178</v>
      </c>
      <c r="H20" s="6"/>
      <c r="I20" s="6"/>
      <c r="J20" s="6"/>
      <c r="K20" s="6"/>
      <c r="L20" s="6"/>
    </row>
    <row r="21" spans="1:12" ht="15">
      <c r="A21" s="7">
        <v>1</v>
      </c>
      <c r="B21" s="7" t="s">
        <v>26</v>
      </c>
      <c r="C21" s="7" t="s">
        <v>7</v>
      </c>
      <c r="D21" s="8">
        <v>0.0002810185185185185</v>
      </c>
      <c r="E21" s="7">
        <v>0.526</v>
      </c>
      <c r="F21" s="8">
        <v>0.0009416666666666666</v>
      </c>
      <c r="G21" s="7">
        <v>140088</v>
      </c>
      <c r="H21" s="9"/>
      <c r="I21" s="9"/>
      <c r="J21" s="9"/>
      <c r="K21" s="9"/>
      <c r="L21" s="9"/>
    </row>
    <row r="22" spans="1:12" ht="15.75" thickBot="1">
      <c r="A22" s="10">
        <v>1</v>
      </c>
      <c r="B22" s="10" t="s">
        <v>27</v>
      </c>
      <c r="C22" s="10" t="s">
        <v>7</v>
      </c>
      <c r="D22" s="11">
        <v>0.00028472222222222223</v>
      </c>
      <c r="E22" s="10">
        <v>0.565</v>
      </c>
      <c r="F22" s="11">
        <v>0.0009563657407407407</v>
      </c>
      <c r="G22" s="10">
        <v>150619</v>
      </c>
      <c r="H22" s="6">
        <f>AVERAGE(G22:G25)-AVERAGE(H2,H6,H10)</f>
        <v>77894.83333333334</v>
      </c>
      <c r="I22" s="6">
        <f t="shared" si="0"/>
        <v>5376.44517006048</v>
      </c>
      <c r="J22" s="6">
        <f>AVERAGE(E22:E25)-AVERAGE(J2,J6,J10)</f>
        <v>0.4965</v>
      </c>
      <c r="K22" s="6">
        <f t="shared" si="3"/>
        <v>156887.8818395435</v>
      </c>
      <c r="L22" s="6" t="s">
        <v>65</v>
      </c>
    </row>
    <row r="23" spans="1:12" ht="15.75" thickBot="1">
      <c r="A23" s="4">
        <v>1</v>
      </c>
      <c r="B23" s="4" t="s">
        <v>28</v>
      </c>
      <c r="C23" s="4" t="s">
        <v>7</v>
      </c>
      <c r="D23" s="5">
        <v>0.00028842592592592597</v>
      </c>
      <c r="E23" s="4">
        <v>0.537</v>
      </c>
      <c r="F23" s="5">
        <v>0.0009710648148148149</v>
      </c>
      <c r="G23" s="4">
        <v>138331</v>
      </c>
      <c r="H23" s="6"/>
      <c r="I23" s="6"/>
      <c r="J23" s="6"/>
      <c r="K23" s="6"/>
      <c r="L23" s="6"/>
    </row>
    <row r="24" spans="1:12" ht="15.75" thickBot="1">
      <c r="A24" s="4">
        <v>1</v>
      </c>
      <c r="B24" s="4" t="s">
        <v>29</v>
      </c>
      <c r="C24" s="4" t="s">
        <v>7</v>
      </c>
      <c r="D24" s="5">
        <v>0.0002921296296296296</v>
      </c>
      <c r="E24" s="4">
        <v>0.55</v>
      </c>
      <c r="F24" s="5">
        <v>0.0009858796296296297</v>
      </c>
      <c r="G24" s="4">
        <v>143361</v>
      </c>
      <c r="H24" s="6"/>
      <c r="I24" s="6"/>
      <c r="J24" s="6"/>
      <c r="K24" s="6"/>
      <c r="L24" s="6"/>
    </row>
    <row r="25" spans="1:12" ht="15">
      <c r="A25" s="7">
        <v>1</v>
      </c>
      <c r="B25" s="7" t="s">
        <v>30</v>
      </c>
      <c r="C25" s="7" t="s">
        <v>7</v>
      </c>
      <c r="D25" s="8">
        <v>0.00029583333333333333</v>
      </c>
      <c r="E25" s="7">
        <v>0.538</v>
      </c>
      <c r="F25" s="8">
        <v>0.0010005787037037038</v>
      </c>
      <c r="G25" s="7">
        <v>140381</v>
      </c>
      <c r="H25" s="9"/>
      <c r="I25" s="9"/>
      <c r="J25" s="9"/>
      <c r="K25" s="9"/>
      <c r="L25" s="9"/>
    </row>
    <row r="26" spans="1:12" ht="15.75" thickBot="1">
      <c r="A26" s="10">
        <v>1</v>
      </c>
      <c r="B26" s="10" t="s">
        <v>31</v>
      </c>
      <c r="C26" s="10" t="s">
        <v>7</v>
      </c>
      <c r="D26" s="11">
        <v>0.00032789351851851854</v>
      </c>
      <c r="E26" s="10">
        <v>0.605</v>
      </c>
      <c r="F26" s="11">
        <v>0.0010436342592592591</v>
      </c>
      <c r="G26" s="10">
        <v>459200</v>
      </c>
      <c r="H26" s="6">
        <f>AVERAGE(G26:G29)-AVERAGE(H2,H6,H10)</f>
        <v>384948.8333333333</v>
      </c>
      <c r="I26" s="6">
        <f t="shared" si="0"/>
        <v>12600.247008160859</v>
      </c>
      <c r="J26" s="6">
        <f>AVERAGE(E26:E29)-AVERAGE(J2,J6,J10)</f>
        <v>0.5502499999999999</v>
      </c>
      <c r="K26" s="6">
        <f t="shared" si="3"/>
        <v>699588.974708466</v>
      </c>
      <c r="L26" s="6" t="s">
        <v>66</v>
      </c>
    </row>
    <row r="27" spans="1:12" ht="15.75" thickBot="1">
      <c r="A27" s="4">
        <v>1</v>
      </c>
      <c r="B27" s="4" t="s">
        <v>32</v>
      </c>
      <c r="C27" s="4" t="s">
        <v>7</v>
      </c>
      <c r="D27" s="5">
        <v>0.0003315972222222222</v>
      </c>
      <c r="E27" s="4">
        <v>0.594</v>
      </c>
      <c r="F27" s="5">
        <v>0.0010583333333333332</v>
      </c>
      <c r="G27" s="4">
        <v>462005</v>
      </c>
      <c r="H27" s="6"/>
      <c r="I27" s="6"/>
      <c r="J27" s="6"/>
      <c r="K27" s="6"/>
      <c r="L27" s="6"/>
    </row>
    <row r="28" spans="1:12" ht="15.75" thickBot="1">
      <c r="A28" s="4">
        <v>1</v>
      </c>
      <c r="B28" s="4" t="s">
        <v>33</v>
      </c>
      <c r="C28" s="4" t="s">
        <v>7</v>
      </c>
      <c r="D28" s="5">
        <v>0.00033530092592592596</v>
      </c>
      <c r="E28" s="4">
        <v>0.596</v>
      </c>
      <c r="F28" s="5">
        <v>0.0010730324074074075</v>
      </c>
      <c r="G28" s="4">
        <v>435282</v>
      </c>
      <c r="H28" s="6"/>
      <c r="I28" s="6"/>
      <c r="J28" s="6"/>
      <c r="K28" s="6"/>
      <c r="L28" s="6"/>
    </row>
    <row r="29" spans="1:12" ht="15">
      <c r="A29" s="7">
        <v>1</v>
      </c>
      <c r="B29" s="7" t="s">
        <v>34</v>
      </c>
      <c r="C29" s="7" t="s">
        <v>7</v>
      </c>
      <c r="D29" s="8">
        <v>0.00033900462962962964</v>
      </c>
      <c r="E29" s="7">
        <v>0.61</v>
      </c>
      <c r="F29" s="8">
        <v>0.0010877314814814814</v>
      </c>
      <c r="G29" s="7">
        <v>444421</v>
      </c>
      <c r="H29" s="9"/>
      <c r="I29" s="9"/>
      <c r="J29" s="9"/>
      <c r="K29" s="9"/>
      <c r="L29" s="9"/>
    </row>
    <row r="30" spans="1:12" ht="15.75" thickBot="1">
      <c r="A30" s="10">
        <v>1</v>
      </c>
      <c r="B30" s="10" t="s">
        <v>35</v>
      </c>
      <c r="C30" s="10" t="s">
        <v>7</v>
      </c>
      <c r="D30" s="11">
        <v>0.0003427083333333333</v>
      </c>
      <c r="E30" s="10">
        <v>0.585</v>
      </c>
      <c r="F30" s="11">
        <v>0.0011024305555555555</v>
      </c>
      <c r="G30" s="10">
        <v>433095</v>
      </c>
      <c r="H30" s="6">
        <f>AVERAGE(G30:G33)-AVERAGE(H2,H6,H10)</f>
        <v>359529.3333333333</v>
      </c>
      <c r="I30" s="6">
        <f t="shared" si="0"/>
        <v>8419.252916183637</v>
      </c>
      <c r="J30" s="6">
        <f>AVERAGE(E30:E33)-AVERAGE(J2,J6,J10)</f>
        <v>0.5372499999999999</v>
      </c>
      <c r="K30" s="6">
        <f t="shared" si="3"/>
        <v>669203.0401737243</v>
      </c>
      <c r="L30" s="6" t="s">
        <v>72</v>
      </c>
    </row>
    <row r="31" spans="1:12" ht="15.75" thickBot="1">
      <c r="A31" s="4">
        <v>1</v>
      </c>
      <c r="B31" s="4" t="s">
        <v>36</v>
      </c>
      <c r="C31" s="4" t="s">
        <v>7</v>
      </c>
      <c r="D31" s="5">
        <v>0.00034641203703703706</v>
      </c>
      <c r="E31" s="4">
        <v>0.593</v>
      </c>
      <c r="F31" s="5">
        <v>0.0011171296296296296</v>
      </c>
      <c r="G31" s="4">
        <v>427073</v>
      </c>
      <c r="H31" s="6"/>
      <c r="I31" s="6"/>
      <c r="J31" s="6"/>
      <c r="K31" s="6"/>
      <c r="L31" s="6"/>
    </row>
    <row r="32" spans="1:12" ht="15.75" thickBot="1">
      <c r="A32" s="4">
        <v>1</v>
      </c>
      <c r="B32" s="4" t="s">
        <v>37</v>
      </c>
      <c r="C32" s="4" t="s">
        <v>7</v>
      </c>
      <c r="D32" s="5">
        <v>0.00035011574074074074</v>
      </c>
      <c r="E32" s="4">
        <v>0.587</v>
      </c>
      <c r="F32" s="5">
        <v>0.0011318287037037037</v>
      </c>
      <c r="G32" s="4">
        <v>413083</v>
      </c>
      <c r="H32" s="6"/>
      <c r="I32" s="6"/>
      <c r="J32" s="6"/>
      <c r="K32" s="6"/>
      <c r="L32" s="6"/>
    </row>
    <row r="33" spans="1:12" ht="15">
      <c r="A33" s="7">
        <v>1</v>
      </c>
      <c r="B33" s="7" t="s">
        <v>38</v>
      </c>
      <c r="C33" s="7" t="s">
        <v>7</v>
      </c>
      <c r="D33" s="8">
        <v>0.0003538194444444444</v>
      </c>
      <c r="E33" s="7">
        <v>0.588</v>
      </c>
      <c r="F33" s="8">
        <v>0.0011465277777777778</v>
      </c>
      <c r="G33" s="7">
        <v>425979</v>
      </c>
      <c r="H33" s="9"/>
      <c r="I33" s="9"/>
      <c r="J33" s="9"/>
      <c r="K33" s="9"/>
      <c r="L33" s="9"/>
    </row>
    <row r="34" spans="1:12" ht="15.75" thickBot="1">
      <c r="A34" s="10">
        <v>1</v>
      </c>
      <c r="B34" s="10" t="s">
        <v>39</v>
      </c>
      <c r="C34" s="10" t="s">
        <v>7</v>
      </c>
      <c r="D34" s="11">
        <v>0.0003575231481481482</v>
      </c>
      <c r="E34" s="10">
        <v>0.623</v>
      </c>
      <c r="F34" s="11">
        <v>0.0011613425925925927</v>
      </c>
      <c r="G34" s="10">
        <v>464015</v>
      </c>
      <c r="H34" s="6">
        <f>AVERAGE(G34:G37)-AVERAGE(H2,H6,H10)</f>
        <v>380186.8333333333</v>
      </c>
      <c r="I34" s="6">
        <f t="shared" si="0"/>
        <v>16171.683647660191</v>
      </c>
      <c r="J34" s="6">
        <f>AVERAGE(E34:E37)-AVERAGE(J2,J6,J10)</f>
        <v>0.5665</v>
      </c>
      <c r="K34" s="6">
        <f t="shared" si="3"/>
        <v>671115.3280376581</v>
      </c>
      <c r="L34" s="6" t="s">
        <v>67</v>
      </c>
    </row>
    <row r="35" spans="1:12" ht="15.75" thickBot="1">
      <c r="A35" s="4">
        <v>1</v>
      </c>
      <c r="B35" s="4" t="s">
        <v>40</v>
      </c>
      <c r="C35" s="4" t="s">
        <v>7</v>
      </c>
      <c r="D35" s="5">
        <v>0.0003612268518518519</v>
      </c>
      <c r="E35" s="4">
        <v>0.593</v>
      </c>
      <c r="F35" s="5">
        <v>0.0011760416666666666</v>
      </c>
      <c r="G35" s="4">
        <v>427961</v>
      </c>
      <c r="H35" s="6"/>
      <c r="I35" s="6"/>
      <c r="J35" s="6"/>
      <c r="K35" s="6"/>
      <c r="L35" s="6"/>
    </row>
    <row r="36" spans="1:12" ht="15.75" thickBot="1">
      <c r="A36" s="4">
        <v>1</v>
      </c>
      <c r="B36" s="4" t="s">
        <v>41</v>
      </c>
      <c r="C36" s="4" t="s">
        <v>7</v>
      </c>
      <c r="D36" s="5">
        <v>0.00036493055555555557</v>
      </c>
      <c r="E36" s="4">
        <v>0.622</v>
      </c>
      <c r="F36" s="5">
        <v>0.0011907407407407407</v>
      </c>
      <c r="G36" s="4">
        <v>436771</v>
      </c>
      <c r="H36" s="6"/>
      <c r="I36" s="6"/>
      <c r="J36" s="6"/>
      <c r="K36" s="6"/>
      <c r="L36" s="6"/>
    </row>
    <row r="37" spans="1:12" ht="15">
      <c r="A37" s="7">
        <v>1</v>
      </c>
      <c r="B37" s="7" t="s">
        <v>42</v>
      </c>
      <c r="C37" s="7" t="s">
        <v>7</v>
      </c>
      <c r="D37" s="8">
        <v>0.0003686342592592593</v>
      </c>
      <c r="E37" s="7">
        <v>0.632</v>
      </c>
      <c r="F37" s="8">
        <v>0.0012054398148148148</v>
      </c>
      <c r="G37" s="7">
        <v>453113</v>
      </c>
      <c r="H37" s="9"/>
      <c r="I37" s="9"/>
      <c r="J37" s="9"/>
      <c r="K37" s="9"/>
      <c r="L37" s="9"/>
    </row>
    <row r="38" spans="1:12" ht="15.75" thickBot="1">
      <c r="A38" s="10">
        <v>1</v>
      </c>
      <c r="B38" s="10" t="s">
        <v>43</v>
      </c>
      <c r="C38" s="10" t="s">
        <v>7</v>
      </c>
      <c r="D38" s="11">
        <v>0.0004006944444444444</v>
      </c>
      <c r="E38" s="10">
        <v>0.521</v>
      </c>
      <c r="F38" s="11">
        <v>0.0012484953703703703</v>
      </c>
      <c r="G38" s="10">
        <v>1881934</v>
      </c>
      <c r="H38" s="6">
        <f>AVERAGE(G38:G41)-AVERAGE(H2,H6,H10)</f>
        <v>1771649.0833333333</v>
      </c>
      <c r="I38" s="6">
        <f t="shared" si="0"/>
        <v>61351.38686492751</v>
      </c>
      <c r="J38" s="6">
        <f>AVERAGE(E38:E41)-AVERAGE(J2,J6,J10)</f>
        <v>0.46075000000000005</v>
      </c>
      <c r="K38" s="6">
        <f t="shared" si="3"/>
        <v>3845141.797793452</v>
      </c>
      <c r="L38" s="6" t="s">
        <v>68</v>
      </c>
    </row>
    <row r="39" spans="1:12" ht="15.75" thickBot="1">
      <c r="A39" s="4">
        <v>1</v>
      </c>
      <c r="B39" s="4" t="s">
        <v>44</v>
      </c>
      <c r="C39" s="4" t="s">
        <v>7</v>
      </c>
      <c r="D39" s="5">
        <v>0.0004043981481481481</v>
      </c>
      <c r="E39" s="4">
        <v>0.502</v>
      </c>
      <c r="F39" s="5">
        <v>0.0012631944444444444</v>
      </c>
      <c r="G39" s="4">
        <v>1895000</v>
      </c>
      <c r="H39" s="6"/>
      <c r="I39" s="6"/>
      <c r="J39" s="6"/>
      <c r="K39" s="6"/>
      <c r="L39" s="6"/>
    </row>
    <row r="40" spans="1:12" ht="15.75" thickBot="1">
      <c r="A40" s="4">
        <v>1</v>
      </c>
      <c r="B40" s="4" t="s">
        <v>45</v>
      </c>
      <c r="C40" s="4" t="s">
        <v>7</v>
      </c>
      <c r="D40" s="5">
        <v>0.0004081018518518518</v>
      </c>
      <c r="E40" s="4">
        <v>0.515</v>
      </c>
      <c r="F40" s="5">
        <v>0.0012778935185185187</v>
      </c>
      <c r="G40" s="4">
        <v>1802435</v>
      </c>
      <c r="H40" s="6"/>
      <c r="I40" s="6"/>
      <c r="J40" s="6"/>
      <c r="K40" s="6"/>
      <c r="L40" s="6"/>
    </row>
    <row r="41" spans="1:12" ht="15">
      <c r="A41" s="7">
        <v>1</v>
      </c>
      <c r="B41" s="7" t="s">
        <v>46</v>
      </c>
      <c r="C41" s="7" t="s">
        <v>7</v>
      </c>
      <c r="D41" s="8">
        <v>0.0004118055555555555</v>
      </c>
      <c r="E41" s="7">
        <v>0.509</v>
      </c>
      <c r="F41" s="8">
        <v>0.0012925925925925926</v>
      </c>
      <c r="G41" s="7">
        <v>1768340</v>
      </c>
      <c r="H41" s="9"/>
      <c r="I41" s="9"/>
      <c r="J41" s="9"/>
      <c r="K41" s="9"/>
      <c r="L41" s="9"/>
    </row>
    <row r="42" spans="1:12" ht="15.75" thickBot="1">
      <c r="A42" s="10">
        <v>1</v>
      </c>
      <c r="B42" s="10" t="s">
        <v>47</v>
      </c>
      <c r="C42" s="10" t="s">
        <v>7</v>
      </c>
      <c r="D42" s="11">
        <v>0.0004155092592592592</v>
      </c>
      <c r="E42" s="10">
        <v>0.536</v>
      </c>
      <c r="F42" s="11">
        <v>0.0013072916666666667</v>
      </c>
      <c r="G42" s="10">
        <v>1896918</v>
      </c>
      <c r="H42" s="6">
        <f>AVERAGE(G42:G45)-AVERAGE(H2,H6,H10)</f>
        <v>1684326.5833333333</v>
      </c>
      <c r="I42" s="6">
        <f t="shared" si="0"/>
        <v>110390.33820455786</v>
      </c>
      <c r="J42" s="6">
        <f>AVERAGE(E42:E45)-AVERAGE(J2,J6,J10)</f>
        <v>0.4592500000000001</v>
      </c>
      <c r="K42" s="6">
        <f t="shared" si="3"/>
        <v>3667559.2451460706</v>
      </c>
      <c r="L42" s="6" t="s">
        <v>69</v>
      </c>
    </row>
    <row r="43" spans="1:12" ht="15.75" thickBot="1">
      <c r="A43" s="4">
        <v>1</v>
      </c>
      <c r="B43" s="4" t="s">
        <v>48</v>
      </c>
      <c r="C43" s="4" t="s">
        <v>7</v>
      </c>
      <c r="D43" s="5">
        <v>0.000419212962962963</v>
      </c>
      <c r="E43" s="4">
        <v>0.504</v>
      </c>
      <c r="F43" s="5">
        <v>0.0013221064814814814</v>
      </c>
      <c r="G43" s="4">
        <v>1712758</v>
      </c>
      <c r="H43" s="6"/>
      <c r="I43" s="6"/>
      <c r="J43" s="6"/>
      <c r="K43" s="6"/>
      <c r="L43" s="6"/>
    </row>
    <row r="44" spans="1:12" ht="15.75" thickBot="1">
      <c r="A44" s="4">
        <v>1</v>
      </c>
      <c r="B44" s="4" t="s">
        <v>49</v>
      </c>
      <c r="C44" s="4" t="s">
        <v>7</v>
      </c>
      <c r="D44" s="5">
        <v>0.00042291666666666666</v>
      </c>
      <c r="E44" s="4">
        <v>0.487</v>
      </c>
      <c r="F44" s="5">
        <v>0.0013368055555555555</v>
      </c>
      <c r="G44" s="4">
        <v>1633553</v>
      </c>
      <c r="H44" s="6"/>
      <c r="I44" s="6"/>
      <c r="J44" s="6"/>
      <c r="K44" s="6"/>
      <c r="L44" s="6"/>
    </row>
    <row r="45" spans="1:12" ht="15">
      <c r="A45" s="7">
        <v>1</v>
      </c>
      <c r="B45" s="7" t="s">
        <v>50</v>
      </c>
      <c r="C45" s="7" t="s">
        <v>7</v>
      </c>
      <c r="D45" s="8">
        <v>0.00042662037037037034</v>
      </c>
      <c r="E45" s="7">
        <v>0.514</v>
      </c>
      <c r="F45" s="8">
        <v>0.0013515046296296296</v>
      </c>
      <c r="G45" s="7">
        <v>1755190</v>
      </c>
      <c r="H45" s="9"/>
      <c r="I45" s="9"/>
      <c r="J45" s="9"/>
      <c r="K45" s="9"/>
      <c r="L45" s="9"/>
    </row>
    <row r="46" spans="1:12" ht="15.75" thickBot="1">
      <c r="A46" s="10">
        <v>1</v>
      </c>
      <c r="B46" s="10" t="s">
        <v>51</v>
      </c>
      <c r="C46" s="10" t="s">
        <v>7</v>
      </c>
      <c r="D46" s="11">
        <v>0.00043032407407407407</v>
      </c>
      <c r="E46" s="10">
        <v>0.513</v>
      </c>
      <c r="F46" s="11">
        <v>0.0013662037037037037</v>
      </c>
      <c r="G46" s="10">
        <v>1796151</v>
      </c>
      <c r="H46" s="6">
        <f>AVERAGE(G46:G49)-AVERAGE(H2,H6,H10)</f>
        <v>1653443.5833333333</v>
      </c>
      <c r="I46" s="6">
        <f t="shared" si="0"/>
        <v>56038.92030470133</v>
      </c>
      <c r="J46" s="6">
        <f>AVERAGE(E46:E49)-AVERAGE(J2,J6,J10)</f>
        <v>0.45450000000000007</v>
      </c>
      <c r="K46" s="6">
        <f t="shared" si="3"/>
        <v>3637939.6773010627</v>
      </c>
      <c r="L46" s="6" t="s">
        <v>70</v>
      </c>
    </row>
    <row r="47" spans="1:12" ht="15.75" thickBot="1">
      <c r="A47" s="4">
        <v>1</v>
      </c>
      <c r="B47" s="4" t="s">
        <v>52</v>
      </c>
      <c r="C47" s="4" t="s">
        <v>7</v>
      </c>
      <c r="D47" s="5">
        <v>0.00043402777777777775</v>
      </c>
      <c r="E47" s="4">
        <v>0.492</v>
      </c>
      <c r="F47" s="5">
        <v>0.0013809027777777778</v>
      </c>
      <c r="G47" s="4">
        <v>1668641</v>
      </c>
      <c r="H47" s="6"/>
      <c r="I47" s="6"/>
      <c r="J47" s="6"/>
      <c r="K47" s="6"/>
      <c r="L47" s="6"/>
    </row>
    <row r="48" spans="1:12" ht="15.75" thickBot="1">
      <c r="A48" s="4">
        <v>1</v>
      </c>
      <c r="B48" s="4" t="s">
        <v>53</v>
      </c>
      <c r="C48" s="4" t="s">
        <v>7</v>
      </c>
      <c r="D48" s="5">
        <v>0.00043773148148148143</v>
      </c>
      <c r="E48" s="4">
        <v>0.507</v>
      </c>
      <c r="F48" s="5">
        <v>0.0013956018518518519</v>
      </c>
      <c r="G48" s="4">
        <v>1721536</v>
      </c>
      <c r="H48" s="6"/>
      <c r="I48" s="6"/>
      <c r="J48" s="6"/>
      <c r="K48" s="6"/>
      <c r="L48" s="6"/>
    </row>
    <row r="49" spans="1:12" ht="15">
      <c r="A49" s="7">
        <v>1</v>
      </c>
      <c r="B49" s="7" t="s">
        <v>54</v>
      </c>
      <c r="C49" s="7" t="s">
        <v>7</v>
      </c>
      <c r="D49" s="8">
        <v>0.00044143518518518517</v>
      </c>
      <c r="E49" s="7">
        <v>0.51</v>
      </c>
      <c r="F49" s="8">
        <v>0.0014104166666666668</v>
      </c>
      <c r="G49" s="7">
        <v>1688559</v>
      </c>
      <c r="H49" s="9"/>
      <c r="I49" s="9"/>
      <c r="J49" s="9"/>
      <c r="K49" s="9"/>
      <c r="L49" s="9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32">
      <selection activeCell="H8" sqref="H8"/>
    </sheetView>
  </sheetViews>
  <sheetFormatPr defaultColWidth="9.140625" defaultRowHeight="15"/>
  <sheetData>
    <row r="1" spans="1:6" ht="20.25">
      <c r="A1" s="12" t="s">
        <v>73</v>
      </c>
      <c r="B1" s="13"/>
      <c r="C1" s="13"/>
      <c r="D1" s="13"/>
      <c r="E1" s="13"/>
      <c r="F1" s="13"/>
    </row>
    <row r="2" spans="1:6" ht="15">
      <c r="A2" s="13"/>
      <c r="B2" s="14"/>
      <c r="C2" s="14"/>
      <c r="D2" s="14"/>
      <c r="E2" s="14"/>
      <c r="F2" s="14"/>
    </row>
    <row r="3" spans="1:6" ht="15">
      <c r="A3" s="13"/>
      <c r="B3" s="14"/>
      <c r="C3" s="14"/>
      <c r="D3" s="14"/>
      <c r="E3" s="14"/>
      <c r="F3" s="14"/>
    </row>
    <row r="4" spans="1:6" ht="15">
      <c r="A4" s="15" t="s">
        <v>74</v>
      </c>
      <c r="B4" s="14"/>
      <c r="C4" s="14"/>
      <c r="D4" s="14"/>
      <c r="E4" s="14"/>
      <c r="F4" s="14"/>
    </row>
    <row r="5" spans="1:6" ht="15">
      <c r="A5" s="15" t="s">
        <v>75</v>
      </c>
      <c r="B5" s="14"/>
      <c r="C5" s="14"/>
      <c r="D5" s="14"/>
      <c r="E5" s="14"/>
      <c r="F5" s="14"/>
    </row>
    <row r="6" spans="1:6" ht="15">
      <c r="A6" s="15" t="s">
        <v>76</v>
      </c>
      <c r="B6" s="14"/>
      <c r="C6" s="14"/>
      <c r="D6" s="14"/>
      <c r="E6" s="14"/>
      <c r="F6" s="14"/>
    </row>
    <row r="7" spans="1:6" ht="15">
      <c r="A7" s="15" t="s">
        <v>77</v>
      </c>
      <c r="B7" s="14"/>
      <c r="C7" s="14"/>
      <c r="D7" s="14"/>
      <c r="E7" s="14"/>
      <c r="F7" s="14"/>
    </row>
    <row r="8" spans="1:6" ht="15">
      <c r="A8" s="15" t="s">
        <v>78</v>
      </c>
      <c r="B8" s="14"/>
      <c r="C8" s="14"/>
      <c r="D8" s="14"/>
      <c r="E8" s="14"/>
      <c r="F8" s="14"/>
    </row>
    <row r="9" spans="1:6" ht="15">
      <c r="A9" s="15" t="s">
        <v>79</v>
      </c>
      <c r="B9" s="14"/>
      <c r="C9" s="14"/>
      <c r="D9" s="14"/>
      <c r="E9" s="14"/>
      <c r="F9" s="14"/>
    </row>
    <row r="10" spans="1:6" ht="15">
      <c r="A10" s="15" t="s">
        <v>80</v>
      </c>
      <c r="B10" s="14"/>
      <c r="C10" s="14"/>
      <c r="D10" s="14"/>
      <c r="E10" s="14"/>
      <c r="F10" s="14"/>
    </row>
    <row r="11" spans="1:6" ht="15">
      <c r="A11" s="13"/>
      <c r="B11" s="14"/>
      <c r="C11" s="14"/>
      <c r="D11" s="14"/>
      <c r="E11" s="14"/>
      <c r="F11" s="14"/>
    </row>
    <row r="12" spans="1:6" ht="15">
      <c r="A12" s="15" t="s">
        <v>81</v>
      </c>
      <c r="B12" s="14"/>
      <c r="C12" s="14"/>
      <c r="D12" s="14"/>
      <c r="E12" s="14"/>
      <c r="F12" s="14"/>
    </row>
    <row r="13" spans="1:6" ht="15">
      <c r="A13" s="15" t="s">
        <v>82</v>
      </c>
      <c r="B13" s="14"/>
      <c r="C13" s="14"/>
      <c r="D13" s="14"/>
      <c r="E13" s="14"/>
      <c r="F13" s="14"/>
    </row>
    <row r="14" spans="1:6" ht="15">
      <c r="A14" s="15" t="s">
        <v>83</v>
      </c>
      <c r="B14" s="14"/>
      <c r="C14" s="14"/>
      <c r="D14" s="14"/>
      <c r="E14" s="14"/>
      <c r="F14" s="14"/>
    </row>
    <row r="15" spans="1:6" ht="15">
      <c r="A15" s="15" t="s">
        <v>84</v>
      </c>
      <c r="B15" s="14"/>
      <c r="C15" s="14"/>
      <c r="D15" s="14"/>
      <c r="E15" s="14"/>
      <c r="F15" s="14"/>
    </row>
    <row r="16" spans="1:6" ht="15">
      <c r="A16" s="15" t="s">
        <v>85</v>
      </c>
      <c r="B16" s="14"/>
      <c r="C16" s="14"/>
      <c r="D16" s="14"/>
      <c r="E16" s="14"/>
      <c r="F16" s="14"/>
    </row>
    <row r="17" spans="1:6" ht="15">
      <c r="A17" s="15" t="s">
        <v>86</v>
      </c>
      <c r="B17" s="14"/>
      <c r="C17" s="14"/>
      <c r="D17" s="14"/>
      <c r="E17" s="14"/>
      <c r="F17" s="14"/>
    </row>
    <row r="18" spans="1:6" ht="15">
      <c r="A18" s="15" t="s">
        <v>87</v>
      </c>
      <c r="B18" s="14"/>
      <c r="C18" s="14"/>
      <c r="D18" s="14"/>
      <c r="E18" s="14"/>
      <c r="F18" s="14"/>
    </row>
    <row r="19" spans="1:6" ht="15">
      <c r="A19" s="13"/>
      <c r="B19" s="14"/>
      <c r="C19" s="14"/>
      <c r="D19" s="14"/>
      <c r="E19" s="14"/>
      <c r="F19" s="14"/>
    </row>
    <row r="20" spans="1:6" ht="15">
      <c r="A20" s="15" t="s">
        <v>88</v>
      </c>
      <c r="B20" s="14"/>
      <c r="C20" s="14"/>
      <c r="D20" s="14"/>
      <c r="E20" s="14"/>
      <c r="F20" s="14"/>
    </row>
    <row r="21" spans="1:6" ht="15">
      <c r="A21" s="15" t="s">
        <v>89</v>
      </c>
      <c r="B21" s="14"/>
      <c r="C21" s="14"/>
      <c r="D21" s="14"/>
      <c r="E21" s="14"/>
      <c r="F21" s="14"/>
    </row>
    <row r="22" spans="1:6" ht="15">
      <c r="A22" s="15" t="s">
        <v>90</v>
      </c>
      <c r="B22" s="14"/>
      <c r="C22" s="14"/>
      <c r="D22" s="14"/>
      <c r="E22" s="14"/>
      <c r="F22" s="14"/>
    </row>
    <row r="23" spans="1:6" ht="15">
      <c r="A23" s="15" t="s">
        <v>91</v>
      </c>
      <c r="B23" s="14"/>
      <c r="C23" s="14"/>
      <c r="D23" s="14"/>
      <c r="E23" s="14"/>
      <c r="F23" s="14"/>
    </row>
    <row r="24" spans="1:6" ht="15">
      <c r="A24" s="15" t="s">
        <v>92</v>
      </c>
      <c r="B24" s="14"/>
      <c r="C24" s="14"/>
      <c r="D24" s="14"/>
      <c r="E24" s="14"/>
      <c r="F24" s="14"/>
    </row>
    <row r="25" spans="1:6" ht="15">
      <c r="A25" s="15" t="s">
        <v>93</v>
      </c>
      <c r="B25" s="14"/>
      <c r="C25" s="14"/>
      <c r="D25" s="14"/>
      <c r="E25" s="14"/>
      <c r="F25" s="14"/>
    </row>
    <row r="26" spans="1:6" ht="15">
      <c r="A26" s="15" t="s">
        <v>94</v>
      </c>
      <c r="B26" s="14"/>
      <c r="C26" s="14"/>
      <c r="D26" s="14"/>
      <c r="E26" s="14"/>
      <c r="F26" s="14"/>
    </row>
    <row r="27" spans="1:6" ht="15">
      <c r="A27" s="15" t="s">
        <v>95</v>
      </c>
      <c r="B27" s="14"/>
      <c r="C27" s="14"/>
      <c r="D27" s="14"/>
      <c r="E27" s="14"/>
      <c r="F27" s="14"/>
    </row>
    <row r="28" spans="1:6" ht="15">
      <c r="A28" s="15" t="s">
        <v>96</v>
      </c>
      <c r="B28" s="14"/>
      <c r="C28" s="14"/>
      <c r="D28" s="14"/>
      <c r="E28" s="14"/>
      <c r="F28" s="14"/>
    </row>
    <row r="29" spans="1:6" ht="15">
      <c r="A29" s="15" t="s">
        <v>97</v>
      </c>
      <c r="B29" s="14"/>
      <c r="C29" s="14"/>
      <c r="D29" s="14"/>
      <c r="E29" s="14"/>
      <c r="F29" s="14"/>
    </row>
    <row r="30" spans="1:6" ht="15">
      <c r="A30" s="15" t="s">
        <v>98</v>
      </c>
      <c r="B30" s="14"/>
      <c r="C30" s="14"/>
      <c r="D30" s="14"/>
      <c r="E30" s="14"/>
      <c r="F30" s="14"/>
    </row>
    <row r="31" spans="1:6" ht="15">
      <c r="A31" s="15" t="s">
        <v>99</v>
      </c>
      <c r="B31" s="14"/>
      <c r="C31" s="14"/>
      <c r="D31" s="14"/>
      <c r="E31" s="14"/>
      <c r="F31" s="14"/>
    </row>
    <row r="32" spans="1:6" ht="15">
      <c r="A32" s="15" t="s">
        <v>87</v>
      </c>
      <c r="B32" s="14"/>
      <c r="C32" s="14"/>
      <c r="D32" s="14"/>
      <c r="E32" s="14"/>
      <c r="F32" s="14"/>
    </row>
    <row r="33" spans="1:6" ht="15">
      <c r="A33" s="13"/>
      <c r="B33" s="14"/>
      <c r="C33" s="14"/>
      <c r="D33" s="14"/>
      <c r="E33" s="14"/>
      <c r="F33" s="14"/>
    </row>
    <row r="34" spans="1:6" ht="15">
      <c r="A34" s="15" t="s">
        <v>100</v>
      </c>
      <c r="B34" s="14"/>
      <c r="C34" s="14"/>
      <c r="D34" s="14"/>
      <c r="E34" s="14"/>
      <c r="F34" s="14"/>
    </row>
    <row r="35" spans="1:6" ht="15">
      <c r="A35" s="15" t="s">
        <v>101</v>
      </c>
      <c r="B35" s="14"/>
      <c r="C35" s="14"/>
      <c r="D35" s="14"/>
      <c r="E35" s="14"/>
      <c r="F35" s="14"/>
    </row>
    <row r="36" spans="1:6" ht="15">
      <c r="A36" s="15" t="s">
        <v>102</v>
      </c>
      <c r="B36" s="14"/>
      <c r="C36" s="14"/>
      <c r="D36" s="14"/>
      <c r="E36" s="14"/>
      <c r="F36" s="14"/>
    </row>
    <row r="37" spans="1:6" ht="15">
      <c r="A37" s="15" t="s">
        <v>103</v>
      </c>
      <c r="B37" s="14"/>
      <c r="C37" s="14"/>
      <c r="D37" s="14"/>
      <c r="E37" s="14"/>
      <c r="F37" s="14"/>
    </row>
    <row r="38" spans="1:6" ht="15">
      <c r="A38" s="15" t="s">
        <v>104</v>
      </c>
      <c r="B38" s="14"/>
      <c r="C38" s="14"/>
      <c r="D38" s="14"/>
      <c r="E38" s="14"/>
      <c r="F38" s="14"/>
    </row>
    <row r="39" spans="1:6" ht="15">
      <c r="A39" s="15" t="s">
        <v>105</v>
      </c>
      <c r="B39" s="14"/>
      <c r="C39" s="14"/>
      <c r="D39" s="14"/>
      <c r="E39" s="14"/>
      <c r="F39" s="14"/>
    </row>
    <row r="40" spans="1:6" ht="15">
      <c r="A40" s="15" t="s">
        <v>106</v>
      </c>
      <c r="B40" s="14"/>
      <c r="C40" s="14"/>
      <c r="D40" s="14"/>
      <c r="E40" s="14"/>
      <c r="F40" s="14"/>
    </row>
    <row r="41" spans="1:6" ht="15">
      <c r="A41" s="15" t="s">
        <v>107</v>
      </c>
      <c r="B41" s="14"/>
      <c r="C41" s="14"/>
      <c r="D41" s="14"/>
      <c r="E41" s="14"/>
      <c r="F41" s="14"/>
    </row>
    <row r="42" spans="1:6" ht="15">
      <c r="A42" s="15" t="s">
        <v>108</v>
      </c>
      <c r="B42" s="14"/>
      <c r="C42" s="14"/>
      <c r="D42" s="14"/>
      <c r="E42" s="14"/>
      <c r="F42" s="14"/>
    </row>
    <row r="43" spans="1:6" ht="15">
      <c r="A43" s="13"/>
      <c r="B43" s="14"/>
      <c r="C43" s="14"/>
      <c r="D43" s="14"/>
      <c r="E43" s="14"/>
      <c r="F43" s="14"/>
    </row>
    <row r="44" spans="1:6" ht="15">
      <c r="A44" s="15" t="s">
        <v>109</v>
      </c>
      <c r="B44" s="14"/>
      <c r="C44" s="14"/>
      <c r="D44" s="14"/>
      <c r="E44" s="14"/>
      <c r="F44" s="14"/>
    </row>
    <row r="45" spans="1:6" ht="15">
      <c r="A45" s="15" t="s">
        <v>110</v>
      </c>
      <c r="B45" s="14"/>
      <c r="C45" s="14"/>
      <c r="D45" s="14"/>
      <c r="E45" s="14"/>
      <c r="F45" s="14"/>
    </row>
    <row r="46" spans="1:6" ht="15">
      <c r="A46" s="15" t="s">
        <v>111</v>
      </c>
      <c r="B46" s="14"/>
      <c r="C46" s="14"/>
      <c r="D46" s="14"/>
      <c r="E46" s="14"/>
      <c r="F46" s="14"/>
    </row>
    <row r="47" spans="1:6" ht="15">
      <c r="A47" s="15" t="s">
        <v>112</v>
      </c>
      <c r="B47" s="14"/>
      <c r="C47" s="14"/>
      <c r="D47" s="14"/>
      <c r="E47" s="14"/>
      <c r="F47" s="14"/>
    </row>
    <row r="48" spans="1:6" ht="15">
      <c r="A48" s="13"/>
      <c r="B48" s="14"/>
      <c r="C48" s="14"/>
      <c r="D48" s="14"/>
      <c r="E48" s="14"/>
      <c r="F48" s="14"/>
    </row>
    <row r="49" spans="1:6" ht="15">
      <c r="A49" s="15" t="s">
        <v>113</v>
      </c>
      <c r="B49" s="14"/>
      <c r="C49" s="14"/>
      <c r="D49" s="14"/>
      <c r="E49" s="14"/>
      <c r="F49" s="14"/>
    </row>
    <row r="50" spans="1:6" ht="15">
      <c r="A50" s="15" t="s">
        <v>114</v>
      </c>
      <c r="B50" s="14"/>
      <c r="C50" s="14"/>
      <c r="D50" s="14"/>
      <c r="E50" s="14"/>
      <c r="F50" s="14"/>
    </row>
    <row r="51" spans="1:6" ht="15">
      <c r="A51" s="15" t="s">
        <v>115</v>
      </c>
      <c r="B51" s="14"/>
      <c r="C51" s="14"/>
      <c r="D51" s="14"/>
      <c r="E51" s="14"/>
      <c r="F51" s="1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>
      <selection activeCell="F2" sqref="F2"/>
    </sheetView>
  </sheetViews>
  <sheetFormatPr defaultColWidth="9.140625" defaultRowHeight="15"/>
  <cols>
    <col min="1" max="1" width="19.421875" style="0" bestFit="1" customWidth="1"/>
    <col min="2" max="2" width="12.00390625" style="0" bestFit="1" customWidth="1"/>
    <col min="3" max="3" width="14.140625" style="0" bestFit="1" customWidth="1"/>
    <col min="4" max="4" width="24.140625" style="0" bestFit="1" customWidth="1"/>
    <col min="5" max="6" width="20.140625" style="0" bestFit="1" customWidth="1"/>
  </cols>
  <sheetData>
    <row r="1" spans="1:6" ht="15">
      <c r="A1" s="2" t="s">
        <v>55</v>
      </c>
      <c r="B1" s="2" t="s">
        <v>58</v>
      </c>
      <c r="C1" s="2" t="s">
        <v>56</v>
      </c>
      <c r="D1" s="20" t="s">
        <v>118</v>
      </c>
      <c r="E1" s="2" t="s">
        <v>57</v>
      </c>
      <c r="F1" s="2" t="s">
        <v>71</v>
      </c>
    </row>
    <row r="2" spans="1:6" ht="30">
      <c r="A2" s="17">
        <f>AVERAGE('Main Table'!G14:'Main Table'!G25)-AVERAGE('Main Table'!G2:G13)</f>
        <v>77157.41666666669</v>
      </c>
      <c r="B2" s="17">
        <f>STDEV('Main Table'!G14:'Main Table'!G25)</f>
        <v>4354.143887427727</v>
      </c>
      <c r="C2" s="17">
        <f>AVERAGE('Main Table'!E14:'Main Table'!E25)-AVERAGE('Main Table'!E2:E13)</f>
        <v>0.4855000000000001</v>
      </c>
      <c r="D2" s="16">
        <f>STDEV('Main Table Individual Counts'!K14:K25)</f>
        <v>7071.909034551277</v>
      </c>
      <c r="E2" s="17">
        <f>A2/C2</f>
        <v>158923.61826295915</v>
      </c>
      <c r="F2" s="18" t="s">
        <v>119</v>
      </c>
    </row>
    <row r="3" spans="1:6" ht="31.5" customHeight="1">
      <c r="A3" s="6">
        <f>AVERAGE('Main Table'!G26:'Main Table'!G37)-AVERAGE('Main Table'!G2:G13)</f>
        <v>374888.3333333333</v>
      </c>
      <c r="B3" s="6">
        <f>STDEV('Main Table'!G26:'Main Table'!G37)</f>
        <v>16332.529623701617</v>
      </c>
      <c r="C3" s="6">
        <f>AVERAGE('Main Table'!E26:'Main Table'!E37)-AVERAGE('Main Table'!E2:E13)</f>
        <v>0.5513333333333332</v>
      </c>
      <c r="D3" s="16">
        <f>STDEV('Main Table Individual Counts'!K26:K37)</f>
        <v>23799.01707860718</v>
      </c>
      <c r="E3" s="6">
        <f>A3/C3</f>
        <v>679966.7472793229</v>
      </c>
      <c r="F3" s="6" t="s">
        <v>116</v>
      </c>
    </row>
    <row r="4" spans="1:6" ht="30">
      <c r="A4" s="9">
        <f>AVERAGE('Main Table'!G38:'Main Table'!G49)-AVERAGE('Main Table'!G2:G13)</f>
        <v>1703139.75</v>
      </c>
      <c r="B4" s="9">
        <f>STDEV('Main Table'!G38:'Main Table'!G49)</f>
        <v>89106.59193292892</v>
      </c>
      <c r="C4" s="9">
        <f>AVERAGE('Main Table'!E38:'Main Table'!E49)-AVERAGE('Main Table'!E2:E13)</f>
        <v>0.45816666666666667</v>
      </c>
      <c r="D4" s="16">
        <f>STDEV('Main Table Individual Counts'!K38:K49)</f>
        <v>139619.6872278392</v>
      </c>
      <c r="E4" s="9">
        <f>A4/C4</f>
        <v>3717293.0156420516</v>
      </c>
      <c r="F4" s="19" t="s">
        <v>117</v>
      </c>
    </row>
    <row r="5" spans="1:5" ht="15">
      <c r="A5" s="16"/>
      <c r="B5" s="16"/>
      <c r="C5" s="16"/>
      <c r="E5" s="1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1">
      <selection activeCell="N7" sqref="N7"/>
    </sheetView>
  </sheetViews>
  <sheetFormatPr defaultColWidth="9.140625" defaultRowHeight="15"/>
  <cols>
    <col min="5" max="5" width="12.140625" style="0" bestFit="1" customWidth="1"/>
    <col min="7" max="7" width="23.140625" style="0" bestFit="1" customWidth="1"/>
    <col min="8" max="8" width="19.421875" style="0" bestFit="1" customWidth="1"/>
    <col min="9" max="9" width="3.140625" style="0" customWidth="1"/>
    <col min="10" max="10" width="14.140625" style="0" bestFit="1" customWidth="1"/>
    <col min="11" max="11" width="18.140625" style="0" bestFit="1" customWidth="1"/>
  </cols>
  <sheetData>
    <row r="1" spans="1:12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  <c r="H1" s="2" t="s">
        <v>121</v>
      </c>
      <c r="I1" s="2"/>
      <c r="J1" s="2" t="s">
        <v>56</v>
      </c>
      <c r="K1" s="2" t="s">
        <v>57</v>
      </c>
      <c r="L1" s="2" t="s">
        <v>71</v>
      </c>
    </row>
    <row r="2" spans="1:12" ht="15.75" thickBot="1">
      <c r="A2" s="4">
        <v>1</v>
      </c>
      <c r="B2" s="4" t="s">
        <v>6</v>
      </c>
      <c r="C2" s="4" t="s">
        <v>7</v>
      </c>
      <c r="D2" s="5">
        <v>0.00018229166666666667</v>
      </c>
      <c r="E2" s="4">
        <v>0.062</v>
      </c>
      <c r="F2" s="5">
        <v>0.0006337962962962963</v>
      </c>
      <c r="G2" s="4">
        <v>70009</v>
      </c>
      <c r="H2" s="6">
        <f>AVERAGE(G2:G13)</f>
        <v>65278.166666666664</v>
      </c>
      <c r="I2" s="6"/>
      <c r="J2" s="6">
        <f>AVERAGE(E2:E13)</f>
        <v>0.05100000000000001</v>
      </c>
      <c r="K2" s="6"/>
      <c r="L2" s="6" t="s">
        <v>60</v>
      </c>
    </row>
    <row r="3" spans="1:12" ht="15.75" thickBot="1">
      <c r="A3" s="4">
        <v>1</v>
      </c>
      <c r="B3" s="4" t="s">
        <v>8</v>
      </c>
      <c r="C3" s="4" t="s">
        <v>7</v>
      </c>
      <c r="D3" s="5">
        <v>0.00018599537037037036</v>
      </c>
      <c r="E3" s="4">
        <v>0.036</v>
      </c>
      <c r="F3" s="5">
        <v>0.0006484953703703703</v>
      </c>
      <c r="G3" s="4">
        <v>70366</v>
      </c>
      <c r="H3" s="6"/>
      <c r="I3" s="6"/>
      <c r="J3" s="6"/>
      <c r="K3" s="6"/>
      <c r="L3" s="6"/>
    </row>
    <row r="4" spans="1:12" ht="15.75" thickBot="1">
      <c r="A4" s="4">
        <v>1</v>
      </c>
      <c r="B4" s="4" t="s">
        <v>9</v>
      </c>
      <c r="C4" s="4" t="s">
        <v>7</v>
      </c>
      <c r="D4" s="5">
        <v>0.0001896990740740741</v>
      </c>
      <c r="E4" s="4">
        <v>0.045</v>
      </c>
      <c r="F4" s="5">
        <v>0.0006631944444444444</v>
      </c>
      <c r="G4" s="4">
        <v>62796</v>
      </c>
      <c r="H4" s="6"/>
      <c r="I4" s="6"/>
      <c r="J4" s="6"/>
      <c r="K4" s="6"/>
      <c r="L4" s="6"/>
    </row>
    <row r="5" spans="1:12" ht="15">
      <c r="A5" s="7">
        <v>1</v>
      </c>
      <c r="B5" s="7" t="s">
        <v>10</v>
      </c>
      <c r="C5" s="7" t="s">
        <v>7</v>
      </c>
      <c r="D5" s="8">
        <v>0.0001934027777777778</v>
      </c>
      <c r="E5" s="7">
        <v>0.043</v>
      </c>
      <c r="F5" s="8">
        <v>0.0006778935185185185</v>
      </c>
      <c r="G5" s="7">
        <v>64859</v>
      </c>
      <c r="H5" s="9"/>
      <c r="I5" s="9"/>
      <c r="J5" s="9"/>
      <c r="K5" s="9"/>
      <c r="L5" s="9"/>
    </row>
    <row r="6" spans="1:12" ht="15.75" thickBot="1">
      <c r="A6" s="10">
        <v>1</v>
      </c>
      <c r="B6" s="10" t="s">
        <v>11</v>
      </c>
      <c r="C6" s="10" t="s">
        <v>7</v>
      </c>
      <c r="D6" s="11">
        <v>0.00019710648148148148</v>
      </c>
      <c r="E6" s="10">
        <v>0.046</v>
      </c>
      <c r="F6" s="11">
        <v>0.0006925925925925926</v>
      </c>
      <c r="G6" s="10">
        <v>64545</v>
      </c>
      <c r="H6" s="6"/>
      <c r="I6" s="6"/>
      <c r="J6" s="6"/>
      <c r="K6" s="6"/>
      <c r="L6" s="6" t="s">
        <v>61</v>
      </c>
    </row>
    <row r="7" spans="1:12" ht="15.75" thickBot="1">
      <c r="A7" s="4">
        <v>1</v>
      </c>
      <c r="B7" s="4" t="s">
        <v>12</v>
      </c>
      <c r="C7" s="4" t="s">
        <v>7</v>
      </c>
      <c r="D7" s="5">
        <v>0.0002008101851851852</v>
      </c>
      <c r="E7" s="4">
        <v>0.059</v>
      </c>
      <c r="F7" s="5">
        <v>0.0007074074074074074</v>
      </c>
      <c r="G7" s="4">
        <v>66428</v>
      </c>
      <c r="H7" s="6"/>
      <c r="I7" s="6"/>
      <c r="J7" s="6"/>
      <c r="K7" s="6"/>
      <c r="L7" s="6"/>
    </row>
    <row r="8" spans="1:12" ht="15.75" thickBot="1">
      <c r="A8" s="4">
        <v>1</v>
      </c>
      <c r="B8" s="4" t="s">
        <v>13</v>
      </c>
      <c r="C8" s="4" t="s">
        <v>7</v>
      </c>
      <c r="D8" s="5">
        <v>0.00020451388888888893</v>
      </c>
      <c r="E8" s="4">
        <v>0.055</v>
      </c>
      <c r="F8" s="5">
        <v>0.0007221064814814816</v>
      </c>
      <c r="G8" s="4">
        <v>63858</v>
      </c>
      <c r="H8" s="6"/>
      <c r="I8" s="6"/>
      <c r="J8" s="6"/>
      <c r="K8" s="6"/>
      <c r="L8" s="6"/>
    </row>
    <row r="9" spans="1:12" ht="15">
      <c r="A9" s="7">
        <v>1</v>
      </c>
      <c r="B9" s="7" t="s">
        <v>14</v>
      </c>
      <c r="C9" s="7" t="s">
        <v>7</v>
      </c>
      <c r="D9" s="8">
        <v>0.00020821759259259255</v>
      </c>
      <c r="E9" s="7">
        <v>0.053</v>
      </c>
      <c r="F9" s="8">
        <v>0.0007368055555555555</v>
      </c>
      <c r="G9" s="7">
        <v>65422</v>
      </c>
      <c r="H9" s="9"/>
      <c r="I9" s="9"/>
      <c r="J9" s="9"/>
      <c r="K9" s="9"/>
      <c r="L9" s="9"/>
    </row>
    <row r="10" spans="1:12" ht="15.75" thickBot="1">
      <c r="A10" s="10">
        <v>1</v>
      </c>
      <c r="B10" s="10" t="s">
        <v>15</v>
      </c>
      <c r="C10" s="10" t="s">
        <v>7</v>
      </c>
      <c r="D10" s="11">
        <v>0.0002119212962962963</v>
      </c>
      <c r="E10" s="10">
        <v>0.047</v>
      </c>
      <c r="F10" s="11">
        <v>0.0007515046296296296</v>
      </c>
      <c r="G10" s="10">
        <v>63680</v>
      </c>
      <c r="H10" s="6"/>
      <c r="I10" s="6"/>
      <c r="J10" s="6"/>
      <c r="K10" s="6"/>
      <c r="L10" s="6" t="s">
        <v>62</v>
      </c>
    </row>
    <row r="11" spans="1:12" ht="15.75" thickBot="1">
      <c r="A11" s="4">
        <v>1</v>
      </c>
      <c r="B11" s="4" t="s">
        <v>16</v>
      </c>
      <c r="C11" s="4" t="s">
        <v>7</v>
      </c>
      <c r="D11" s="5">
        <v>0.000215625</v>
      </c>
      <c r="E11" s="4">
        <v>0.068</v>
      </c>
      <c r="F11" s="5">
        <v>0.0007662037037037037</v>
      </c>
      <c r="G11" s="4">
        <v>61794</v>
      </c>
      <c r="H11" s="6"/>
      <c r="I11" s="6"/>
      <c r="J11" s="6"/>
      <c r="K11" s="6"/>
      <c r="L11" s="6"/>
    </row>
    <row r="12" spans="1:12" ht="15.75" thickBot="1">
      <c r="A12" s="4">
        <v>1</v>
      </c>
      <c r="B12" s="4" t="s">
        <v>17</v>
      </c>
      <c r="C12" s="4" t="s">
        <v>7</v>
      </c>
      <c r="D12" s="5">
        <v>0.00021932870370370368</v>
      </c>
      <c r="E12" s="4">
        <v>0.047</v>
      </c>
      <c r="F12" s="5">
        <v>0.0007809027777777778</v>
      </c>
      <c r="G12" s="4">
        <v>63568</v>
      </c>
      <c r="H12" s="6"/>
      <c r="I12" s="6"/>
      <c r="J12" s="6"/>
      <c r="K12" s="6"/>
      <c r="L12" s="6"/>
    </row>
    <row r="13" spans="1:12" ht="15">
      <c r="A13" s="7">
        <v>1</v>
      </c>
      <c r="B13" s="7" t="s">
        <v>18</v>
      </c>
      <c r="C13" s="7" t="s">
        <v>7</v>
      </c>
      <c r="D13" s="8">
        <v>0.00022303240740740739</v>
      </c>
      <c r="E13" s="7">
        <v>0.051</v>
      </c>
      <c r="F13" s="8">
        <v>0.0007956018518518519</v>
      </c>
      <c r="G13" s="7">
        <v>66013</v>
      </c>
      <c r="H13" s="9"/>
      <c r="I13" s="9"/>
      <c r="J13" s="9"/>
      <c r="K13" s="9"/>
      <c r="L13" s="9"/>
    </row>
    <row r="14" spans="1:12" ht="15.75" thickBot="1">
      <c r="A14" s="10">
        <v>1</v>
      </c>
      <c r="B14" s="10" t="s">
        <v>19</v>
      </c>
      <c r="C14" s="10" t="s">
        <v>7</v>
      </c>
      <c r="D14" s="11">
        <v>0.0002550925925925926</v>
      </c>
      <c r="E14" s="10">
        <v>0.528</v>
      </c>
      <c r="F14" s="11">
        <v>0.0008386574074074074</v>
      </c>
      <c r="G14" s="10">
        <v>144329</v>
      </c>
      <c r="H14" s="21">
        <f>G14-H2</f>
        <v>79050.83333333334</v>
      </c>
      <c r="I14" s="6"/>
      <c r="J14" s="6">
        <f>E14-J2</f>
        <v>0.47700000000000004</v>
      </c>
      <c r="K14" s="6">
        <f>H14/J14</f>
        <v>165725.0174703005</v>
      </c>
      <c r="L14" s="6" t="s">
        <v>63</v>
      </c>
    </row>
    <row r="15" spans="1:12" ht="15.75" thickBot="1">
      <c r="A15" s="4">
        <v>1</v>
      </c>
      <c r="B15" s="4" t="s">
        <v>20</v>
      </c>
      <c r="C15" s="4" t="s">
        <v>7</v>
      </c>
      <c r="D15" s="5">
        <v>0.0002587962962962963</v>
      </c>
      <c r="E15" s="4">
        <v>0.535</v>
      </c>
      <c r="F15" s="5">
        <v>0.0008533564814814814</v>
      </c>
      <c r="G15" s="4">
        <v>150463</v>
      </c>
      <c r="H15" s="21">
        <f>G15-H2</f>
        <v>85184.83333333334</v>
      </c>
      <c r="I15" s="6"/>
      <c r="J15" s="6">
        <f>E15-J2</f>
        <v>0.48400000000000004</v>
      </c>
      <c r="K15" s="6">
        <f aca="true" t="shared" si="0" ref="K15:K49">H15/J15</f>
        <v>176001.7217630854</v>
      </c>
      <c r="L15" s="6"/>
    </row>
    <row r="16" spans="1:12" ht="15.75" thickBot="1">
      <c r="A16" s="4">
        <v>1</v>
      </c>
      <c r="B16" s="4" t="s">
        <v>21</v>
      </c>
      <c r="C16" s="4" t="s">
        <v>7</v>
      </c>
      <c r="D16" s="5">
        <v>0.0002625</v>
      </c>
      <c r="E16" s="4">
        <v>0.54</v>
      </c>
      <c r="F16" s="5">
        <v>0.0008680555555555555</v>
      </c>
      <c r="G16" s="4">
        <v>140809</v>
      </c>
      <c r="H16" s="21">
        <f>G16-H2</f>
        <v>75530.83333333334</v>
      </c>
      <c r="I16" s="6"/>
      <c r="J16" s="6">
        <f>E16-J2</f>
        <v>0.48900000000000005</v>
      </c>
      <c r="K16" s="6">
        <f t="shared" si="0"/>
        <v>154459.78186775732</v>
      </c>
      <c r="L16" s="6"/>
    </row>
    <row r="17" spans="1:12" ht="15">
      <c r="A17" s="7">
        <v>1</v>
      </c>
      <c r="B17" s="7" t="s">
        <v>22</v>
      </c>
      <c r="C17" s="7" t="s">
        <v>7</v>
      </c>
      <c r="D17" s="8">
        <v>0.0002662037037037037</v>
      </c>
      <c r="E17" s="7">
        <v>0.544</v>
      </c>
      <c r="F17" s="8">
        <v>0.0008828703703703703</v>
      </c>
      <c r="G17" s="7">
        <v>143480</v>
      </c>
      <c r="H17" s="21">
        <f>G17-H2</f>
        <v>78201.83333333334</v>
      </c>
      <c r="I17" s="9"/>
      <c r="J17" s="6">
        <f>E17-J2</f>
        <v>0.49300000000000005</v>
      </c>
      <c r="K17" s="6">
        <f t="shared" si="0"/>
        <v>158624.4083840433</v>
      </c>
      <c r="L17" s="9"/>
    </row>
    <row r="18" spans="1:12" ht="15.75" thickBot="1">
      <c r="A18" s="10">
        <v>1</v>
      </c>
      <c r="B18" s="10" t="s">
        <v>23</v>
      </c>
      <c r="C18" s="10" t="s">
        <v>7</v>
      </c>
      <c r="D18" s="11">
        <v>0.0002699074074074074</v>
      </c>
      <c r="E18" s="10">
        <v>0.535</v>
      </c>
      <c r="F18" s="11">
        <v>0.0008975694444444444</v>
      </c>
      <c r="G18" s="10">
        <v>141467</v>
      </c>
      <c r="H18" s="21">
        <f>G18-H2</f>
        <v>76188.83333333334</v>
      </c>
      <c r="I18" s="6"/>
      <c r="J18" s="6">
        <f>E18-J2</f>
        <v>0.48400000000000004</v>
      </c>
      <c r="K18" s="6">
        <f t="shared" si="0"/>
        <v>157414.9449035813</v>
      </c>
      <c r="L18" s="6" t="s">
        <v>64</v>
      </c>
    </row>
    <row r="19" spans="1:12" ht="15.75" thickBot="1">
      <c r="A19" s="4">
        <v>1</v>
      </c>
      <c r="B19" s="4" t="s">
        <v>24</v>
      </c>
      <c r="C19" s="4" t="s">
        <v>7</v>
      </c>
      <c r="D19" s="5">
        <v>0.00027361111111111114</v>
      </c>
      <c r="E19" s="4">
        <v>0.521</v>
      </c>
      <c r="F19" s="5">
        <v>0.0009122685185185185</v>
      </c>
      <c r="G19" s="4">
        <v>138721</v>
      </c>
      <c r="H19" s="21">
        <f>G19-H2</f>
        <v>73442.83333333334</v>
      </c>
      <c r="I19" s="6"/>
      <c r="J19" s="6">
        <f>E19-J2</f>
        <v>0.47000000000000003</v>
      </c>
      <c r="K19" s="6">
        <f t="shared" si="0"/>
        <v>156261.3475177305</v>
      </c>
      <c r="L19" s="6"/>
    </row>
    <row r="20" spans="1:12" ht="15.75" thickBot="1">
      <c r="A20" s="4">
        <v>1</v>
      </c>
      <c r="B20" s="4" t="s">
        <v>25</v>
      </c>
      <c r="C20" s="4" t="s">
        <v>7</v>
      </c>
      <c r="D20" s="5">
        <v>0.0002773148148148148</v>
      </c>
      <c r="E20" s="4">
        <v>0.519</v>
      </c>
      <c r="F20" s="5">
        <v>0.0009269675925925925</v>
      </c>
      <c r="G20" s="4">
        <v>137178</v>
      </c>
      <c r="H20" s="21">
        <f>G20-H2</f>
        <v>71899.83333333334</v>
      </c>
      <c r="I20" s="6"/>
      <c r="J20" s="6">
        <f>E20-J2</f>
        <v>0.468</v>
      </c>
      <c r="K20" s="6">
        <f t="shared" si="0"/>
        <v>153632.12250712252</v>
      </c>
      <c r="L20" s="6"/>
    </row>
    <row r="21" spans="1:12" ht="15">
      <c r="A21" s="7">
        <v>1</v>
      </c>
      <c r="B21" s="7" t="s">
        <v>26</v>
      </c>
      <c r="C21" s="7" t="s">
        <v>7</v>
      </c>
      <c r="D21" s="8">
        <v>0.0002810185185185185</v>
      </c>
      <c r="E21" s="7">
        <v>0.526</v>
      </c>
      <c r="F21" s="8">
        <v>0.0009416666666666666</v>
      </c>
      <c r="G21" s="7">
        <v>140088</v>
      </c>
      <c r="H21" s="21">
        <f>G21-H2</f>
        <v>74809.83333333334</v>
      </c>
      <c r="I21" s="9"/>
      <c r="J21" s="6">
        <f>E21-J2</f>
        <v>0.47500000000000003</v>
      </c>
      <c r="K21" s="6">
        <f t="shared" si="0"/>
        <v>157494.3859649123</v>
      </c>
      <c r="L21" s="9"/>
    </row>
    <row r="22" spans="1:12" ht="15.75" thickBot="1">
      <c r="A22" s="10">
        <v>1</v>
      </c>
      <c r="B22" s="10" t="s">
        <v>27</v>
      </c>
      <c r="C22" s="10" t="s">
        <v>7</v>
      </c>
      <c r="D22" s="11">
        <v>0.00028472222222222223</v>
      </c>
      <c r="E22" s="10">
        <v>0.565</v>
      </c>
      <c r="F22" s="11">
        <v>0.0009563657407407407</v>
      </c>
      <c r="G22" s="10">
        <v>150619</v>
      </c>
      <c r="H22" s="21">
        <f>G22-H2</f>
        <v>85340.83333333334</v>
      </c>
      <c r="I22" s="6"/>
      <c r="J22" s="6">
        <f>E22-J2</f>
        <v>0.5139999999999999</v>
      </c>
      <c r="K22" s="6">
        <f t="shared" si="0"/>
        <v>166032.74967574584</v>
      </c>
      <c r="L22" s="6" t="s">
        <v>65</v>
      </c>
    </row>
    <row r="23" spans="1:12" ht="15.75" thickBot="1">
      <c r="A23" s="4">
        <v>1</v>
      </c>
      <c r="B23" s="4" t="s">
        <v>28</v>
      </c>
      <c r="C23" s="4" t="s">
        <v>7</v>
      </c>
      <c r="D23" s="5">
        <v>0.00028842592592592597</v>
      </c>
      <c r="E23" s="4">
        <v>0.537</v>
      </c>
      <c r="F23" s="5">
        <v>0.0009710648148148149</v>
      </c>
      <c r="G23" s="4">
        <v>138331</v>
      </c>
      <c r="H23" s="21">
        <f>G23-H2</f>
        <v>73052.83333333334</v>
      </c>
      <c r="I23" s="6"/>
      <c r="J23" s="6">
        <f>E23-J2</f>
        <v>0.48600000000000004</v>
      </c>
      <c r="K23" s="6">
        <f t="shared" si="0"/>
        <v>150314.4718792867</v>
      </c>
      <c r="L23" s="6"/>
    </row>
    <row r="24" spans="1:12" ht="15.75" thickBot="1">
      <c r="A24" s="4">
        <v>1</v>
      </c>
      <c r="B24" s="4" t="s">
        <v>29</v>
      </c>
      <c r="C24" s="4" t="s">
        <v>7</v>
      </c>
      <c r="D24" s="5">
        <v>0.0002921296296296296</v>
      </c>
      <c r="E24" s="4">
        <v>0.55</v>
      </c>
      <c r="F24" s="5">
        <v>0.0009858796296296297</v>
      </c>
      <c r="G24" s="4">
        <v>143361</v>
      </c>
      <c r="H24" s="21">
        <f>G24-H2</f>
        <v>78082.83333333334</v>
      </c>
      <c r="I24" s="6"/>
      <c r="J24" s="6">
        <f>E24-J2</f>
        <v>0.49900000000000005</v>
      </c>
      <c r="K24" s="6">
        <f t="shared" si="0"/>
        <v>156478.62391449566</v>
      </c>
      <c r="L24" s="6"/>
    </row>
    <row r="25" spans="1:12" ht="15">
      <c r="A25" s="7">
        <v>1</v>
      </c>
      <c r="B25" s="7" t="s">
        <v>30</v>
      </c>
      <c r="C25" s="7" t="s">
        <v>7</v>
      </c>
      <c r="D25" s="8">
        <v>0.00029583333333333333</v>
      </c>
      <c r="E25" s="7">
        <v>0.538</v>
      </c>
      <c r="F25" s="8">
        <v>0.0010005787037037038</v>
      </c>
      <c r="G25" s="7">
        <v>140381</v>
      </c>
      <c r="H25" s="21">
        <f>G25-H2</f>
        <v>75102.83333333334</v>
      </c>
      <c r="I25" s="9"/>
      <c r="J25" s="6">
        <f>E25-J2</f>
        <v>0.48700000000000004</v>
      </c>
      <c r="K25" s="6">
        <f t="shared" si="0"/>
        <v>154215.26351813826</v>
      </c>
      <c r="L25" s="9"/>
    </row>
    <row r="26" spans="1:12" ht="15.75" thickBot="1">
      <c r="A26" s="10">
        <v>1</v>
      </c>
      <c r="B26" s="10" t="s">
        <v>31</v>
      </c>
      <c r="C26" s="10" t="s">
        <v>7</v>
      </c>
      <c r="D26" s="11">
        <v>0.00032789351851851854</v>
      </c>
      <c r="E26" s="10">
        <v>0.605</v>
      </c>
      <c r="F26" s="11">
        <v>0.0010436342592592591</v>
      </c>
      <c r="G26" s="10">
        <v>459200</v>
      </c>
      <c r="H26" s="21">
        <f>G26-H2</f>
        <v>393921.8333333333</v>
      </c>
      <c r="I26" s="6"/>
      <c r="J26" s="6">
        <f>E26-J2</f>
        <v>0.5539999999999999</v>
      </c>
      <c r="K26" s="6">
        <f t="shared" si="0"/>
        <v>711050.240673887</v>
      </c>
      <c r="L26" s="6" t="s">
        <v>66</v>
      </c>
    </row>
    <row r="27" spans="1:12" ht="15.75" thickBot="1">
      <c r="A27" s="4">
        <v>1</v>
      </c>
      <c r="B27" s="4" t="s">
        <v>32</v>
      </c>
      <c r="C27" s="4" t="s">
        <v>7</v>
      </c>
      <c r="D27" s="5">
        <v>0.0003315972222222222</v>
      </c>
      <c r="E27" s="4">
        <v>0.594</v>
      </c>
      <c r="F27" s="5">
        <v>0.0010583333333333332</v>
      </c>
      <c r="G27" s="4">
        <v>462005</v>
      </c>
      <c r="H27" s="21">
        <f>G27-H2</f>
        <v>396726.8333333333</v>
      </c>
      <c r="I27" s="6"/>
      <c r="J27" s="6">
        <f>E27-J2</f>
        <v>0.5429999999999999</v>
      </c>
      <c r="K27" s="6">
        <f t="shared" si="0"/>
        <v>730620.3192142419</v>
      </c>
      <c r="L27" s="6"/>
    </row>
    <row r="28" spans="1:12" ht="15.75" thickBot="1">
      <c r="A28" s="4">
        <v>1</v>
      </c>
      <c r="B28" s="4" t="s">
        <v>33</v>
      </c>
      <c r="C28" s="4" t="s">
        <v>7</v>
      </c>
      <c r="D28" s="5">
        <v>0.00033530092592592596</v>
      </c>
      <c r="E28" s="4">
        <v>0.596</v>
      </c>
      <c r="F28" s="5">
        <v>0.0010730324074074075</v>
      </c>
      <c r="G28" s="4">
        <v>435282</v>
      </c>
      <c r="H28" s="21">
        <f>G28-H2</f>
        <v>370003.8333333333</v>
      </c>
      <c r="I28" s="6"/>
      <c r="J28" s="6">
        <f>E28-J2</f>
        <v>0.5449999999999999</v>
      </c>
      <c r="K28" s="6">
        <f t="shared" si="0"/>
        <v>678906.1162079511</v>
      </c>
      <c r="L28" s="6"/>
    </row>
    <row r="29" spans="1:12" ht="15">
      <c r="A29" s="7">
        <v>1</v>
      </c>
      <c r="B29" s="7" t="s">
        <v>34</v>
      </c>
      <c r="C29" s="7" t="s">
        <v>7</v>
      </c>
      <c r="D29" s="8">
        <v>0.00033900462962962964</v>
      </c>
      <c r="E29" s="7">
        <v>0.61</v>
      </c>
      <c r="F29" s="8">
        <v>0.0010877314814814814</v>
      </c>
      <c r="G29" s="7">
        <v>444421</v>
      </c>
      <c r="H29" s="21">
        <f>G29-H2</f>
        <v>379142.8333333333</v>
      </c>
      <c r="I29" s="9"/>
      <c r="J29" s="6">
        <f>E29-J2</f>
        <v>0.5589999999999999</v>
      </c>
      <c r="K29" s="6">
        <f t="shared" si="0"/>
        <v>678251.9379844961</v>
      </c>
      <c r="L29" s="9"/>
    </row>
    <row r="30" spans="1:12" ht="15.75" thickBot="1">
      <c r="A30" s="10">
        <v>1</v>
      </c>
      <c r="B30" s="10" t="s">
        <v>35</v>
      </c>
      <c r="C30" s="10" t="s">
        <v>7</v>
      </c>
      <c r="D30" s="11">
        <v>0.0003427083333333333</v>
      </c>
      <c r="E30" s="10">
        <v>0.585</v>
      </c>
      <c r="F30" s="11">
        <v>0.0011024305555555555</v>
      </c>
      <c r="G30" s="10">
        <v>433095</v>
      </c>
      <c r="H30" s="21">
        <f>G30-H2</f>
        <v>367816.8333333333</v>
      </c>
      <c r="I30" s="6"/>
      <c r="J30" s="6">
        <f>E30-J2</f>
        <v>0.5339999999999999</v>
      </c>
      <c r="K30" s="6">
        <f t="shared" si="0"/>
        <v>688795.5680399501</v>
      </c>
      <c r="L30" s="6" t="s">
        <v>72</v>
      </c>
    </row>
    <row r="31" spans="1:12" ht="15.75" thickBot="1">
      <c r="A31" s="4">
        <v>1</v>
      </c>
      <c r="B31" s="4" t="s">
        <v>36</v>
      </c>
      <c r="C31" s="4" t="s">
        <v>7</v>
      </c>
      <c r="D31" s="5">
        <v>0.00034641203703703706</v>
      </c>
      <c r="E31" s="4">
        <v>0.593</v>
      </c>
      <c r="F31" s="5">
        <v>0.0011171296296296296</v>
      </c>
      <c r="G31" s="4">
        <v>427073</v>
      </c>
      <c r="H31" s="21">
        <f>G31-H2</f>
        <v>361794.8333333333</v>
      </c>
      <c r="I31" s="6"/>
      <c r="J31" s="6">
        <f>E31-J2</f>
        <v>0.5419999999999999</v>
      </c>
      <c r="K31" s="6">
        <f t="shared" si="0"/>
        <v>667518.1426814268</v>
      </c>
      <c r="L31" s="6"/>
    </row>
    <row r="32" spans="1:12" ht="15.75" thickBot="1">
      <c r="A32" s="4">
        <v>1</v>
      </c>
      <c r="B32" s="4" t="s">
        <v>37</v>
      </c>
      <c r="C32" s="4" t="s">
        <v>7</v>
      </c>
      <c r="D32" s="5">
        <v>0.00035011574074074074</v>
      </c>
      <c r="E32" s="4">
        <v>0.587</v>
      </c>
      <c r="F32" s="5">
        <v>0.0011318287037037037</v>
      </c>
      <c r="G32" s="4">
        <v>413083</v>
      </c>
      <c r="H32" s="21">
        <f>G32-H2</f>
        <v>347804.8333333333</v>
      </c>
      <c r="I32" s="6"/>
      <c r="J32" s="6">
        <f>E32-J2</f>
        <v>0.5359999999999999</v>
      </c>
      <c r="K32" s="6">
        <f t="shared" si="0"/>
        <v>648889.6144278607</v>
      </c>
      <c r="L32" s="6"/>
    </row>
    <row r="33" spans="1:12" ht="15">
      <c r="A33" s="7">
        <v>1</v>
      </c>
      <c r="B33" s="7" t="s">
        <v>38</v>
      </c>
      <c r="C33" s="7" t="s">
        <v>7</v>
      </c>
      <c r="D33" s="8">
        <v>0.0003538194444444444</v>
      </c>
      <c r="E33" s="7">
        <v>0.588</v>
      </c>
      <c r="F33" s="8">
        <v>0.0011465277777777778</v>
      </c>
      <c r="G33" s="7">
        <v>425979</v>
      </c>
      <c r="H33" s="21">
        <f>G33-H2</f>
        <v>360700.8333333333</v>
      </c>
      <c r="I33" s="9"/>
      <c r="J33" s="6">
        <f>E33-J2</f>
        <v>0.5369999999999999</v>
      </c>
      <c r="K33" s="6">
        <f t="shared" si="0"/>
        <v>671696.1514587214</v>
      </c>
      <c r="L33" s="9"/>
    </row>
    <row r="34" spans="1:12" ht="15.75" thickBot="1">
      <c r="A34" s="10">
        <v>1</v>
      </c>
      <c r="B34" s="10" t="s">
        <v>39</v>
      </c>
      <c r="C34" s="10" t="s">
        <v>7</v>
      </c>
      <c r="D34" s="11">
        <v>0.0003575231481481482</v>
      </c>
      <c r="E34" s="10">
        <v>0.623</v>
      </c>
      <c r="F34" s="11">
        <v>0.0011613425925925927</v>
      </c>
      <c r="G34" s="10">
        <v>464015</v>
      </c>
      <c r="H34" s="21">
        <f>G34-H2</f>
        <v>398736.8333333333</v>
      </c>
      <c r="I34" s="6"/>
      <c r="J34" s="6">
        <f>E34-J2</f>
        <v>0.572</v>
      </c>
      <c r="K34" s="6">
        <f t="shared" si="0"/>
        <v>697092.365967366</v>
      </c>
      <c r="L34" s="6" t="s">
        <v>67</v>
      </c>
    </row>
    <row r="35" spans="1:12" ht="15.75" thickBot="1">
      <c r="A35" s="4">
        <v>1</v>
      </c>
      <c r="B35" s="4" t="s">
        <v>40</v>
      </c>
      <c r="C35" s="4" t="s">
        <v>7</v>
      </c>
      <c r="D35" s="5">
        <v>0.0003612268518518519</v>
      </c>
      <c r="E35" s="4">
        <v>0.593</v>
      </c>
      <c r="F35" s="5">
        <v>0.0011760416666666666</v>
      </c>
      <c r="G35" s="4">
        <v>427961</v>
      </c>
      <c r="H35" s="21">
        <f>G35-H2</f>
        <v>362682.8333333333</v>
      </c>
      <c r="I35" s="6"/>
      <c r="J35" s="6">
        <f>E35-J2</f>
        <v>0.5419999999999999</v>
      </c>
      <c r="K35" s="6">
        <f t="shared" si="0"/>
        <v>669156.5190651907</v>
      </c>
      <c r="L35" s="6"/>
    </row>
    <row r="36" spans="1:12" ht="15.75" thickBot="1">
      <c r="A36" s="4">
        <v>1</v>
      </c>
      <c r="B36" s="4" t="s">
        <v>41</v>
      </c>
      <c r="C36" s="4" t="s">
        <v>7</v>
      </c>
      <c r="D36" s="5">
        <v>0.00036493055555555557</v>
      </c>
      <c r="E36" s="4">
        <v>0.622</v>
      </c>
      <c r="F36" s="5">
        <v>0.0011907407407407407</v>
      </c>
      <c r="G36" s="4">
        <v>436771</v>
      </c>
      <c r="H36" s="21">
        <f>G36-H2</f>
        <v>371492.8333333333</v>
      </c>
      <c r="I36" s="6"/>
      <c r="J36" s="6">
        <f>E36-J2</f>
        <v>0.571</v>
      </c>
      <c r="K36" s="6">
        <f t="shared" si="0"/>
        <v>650600.4086398132</v>
      </c>
      <c r="L36" s="6"/>
    </row>
    <row r="37" spans="1:12" ht="15">
      <c r="A37" s="7">
        <v>1</v>
      </c>
      <c r="B37" s="7" t="s">
        <v>42</v>
      </c>
      <c r="C37" s="7" t="s">
        <v>7</v>
      </c>
      <c r="D37" s="8">
        <v>0.0003686342592592593</v>
      </c>
      <c r="E37" s="7">
        <v>0.632</v>
      </c>
      <c r="F37" s="8">
        <v>0.0012054398148148148</v>
      </c>
      <c r="G37" s="7">
        <v>453113</v>
      </c>
      <c r="H37" s="21">
        <f>G37-H2</f>
        <v>387834.8333333333</v>
      </c>
      <c r="I37" s="9"/>
      <c r="J37" s="6">
        <f>E37-J2</f>
        <v>0.581</v>
      </c>
      <c r="K37" s="6">
        <f t="shared" si="0"/>
        <v>667529.833620195</v>
      </c>
      <c r="L37" s="9"/>
    </row>
    <row r="38" spans="1:12" ht="15.75" thickBot="1">
      <c r="A38" s="10">
        <v>1</v>
      </c>
      <c r="B38" s="10" t="s">
        <v>43</v>
      </c>
      <c r="C38" s="10" t="s">
        <v>7</v>
      </c>
      <c r="D38" s="11">
        <v>0.0004006944444444444</v>
      </c>
      <c r="E38" s="10">
        <v>0.521</v>
      </c>
      <c r="F38" s="11">
        <v>0.0012484953703703703</v>
      </c>
      <c r="G38" s="10">
        <v>1881934</v>
      </c>
      <c r="H38" s="21">
        <f>G38-H2</f>
        <v>1816655.8333333333</v>
      </c>
      <c r="I38" s="6"/>
      <c r="J38" s="6">
        <f>E38-J2</f>
        <v>0.47000000000000003</v>
      </c>
      <c r="K38" s="6">
        <f t="shared" si="0"/>
        <v>3865225.177304964</v>
      </c>
      <c r="L38" s="6" t="s">
        <v>68</v>
      </c>
    </row>
    <row r="39" spans="1:12" ht="15.75" thickBot="1">
      <c r="A39" s="4">
        <v>1</v>
      </c>
      <c r="B39" s="4" t="s">
        <v>44</v>
      </c>
      <c r="C39" s="4" t="s">
        <v>7</v>
      </c>
      <c r="D39" s="5">
        <v>0.0004043981481481481</v>
      </c>
      <c r="E39" s="4">
        <v>0.502</v>
      </c>
      <c r="F39" s="5">
        <v>0.0012631944444444444</v>
      </c>
      <c r="G39" s="4">
        <v>1895000</v>
      </c>
      <c r="H39" s="21">
        <f>G39-H2</f>
        <v>1829721.8333333333</v>
      </c>
      <c r="I39" s="6"/>
      <c r="J39" s="6">
        <f>E39-J2</f>
        <v>0.451</v>
      </c>
      <c r="K39" s="6">
        <f t="shared" si="0"/>
        <v>4057032.889874353</v>
      </c>
      <c r="L39" s="6"/>
    </row>
    <row r="40" spans="1:12" ht="15.75" thickBot="1">
      <c r="A40" s="4">
        <v>1</v>
      </c>
      <c r="B40" s="4" t="s">
        <v>45</v>
      </c>
      <c r="C40" s="4" t="s">
        <v>7</v>
      </c>
      <c r="D40" s="5">
        <v>0.0004081018518518518</v>
      </c>
      <c r="E40" s="4">
        <v>0.515</v>
      </c>
      <c r="F40" s="5">
        <v>0.0012778935185185187</v>
      </c>
      <c r="G40" s="4">
        <v>1802435</v>
      </c>
      <c r="H40" s="21">
        <f>G40-H2</f>
        <v>1737156.8333333333</v>
      </c>
      <c r="I40" s="6"/>
      <c r="J40" s="6">
        <f>E40-J2</f>
        <v>0.464</v>
      </c>
      <c r="K40" s="6">
        <f t="shared" si="0"/>
        <v>3743872.4856321835</v>
      </c>
      <c r="L40" s="6"/>
    </row>
    <row r="41" spans="1:12" ht="15">
      <c r="A41" s="7">
        <v>1</v>
      </c>
      <c r="B41" s="7" t="s">
        <v>46</v>
      </c>
      <c r="C41" s="7" t="s">
        <v>7</v>
      </c>
      <c r="D41" s="8">
        <v>0.0004118055555555555</v>
      </c>
      <c r="E41" s="7">
        <v>0.509</v>
      </c>
      <c r="F41" s="8">
        <v>0.0012925925925925926</v>
      </c>
      <c r="G41" s="7">
        <v>1768340</v>
      </c>
      <c r="H41" s="21">
        <f>G41-H2</f>
        <v>1703061.8333333333</v>
      </c>
      <c r="I41" s="9"/>
      <c r="J41" s="6">
        <f>E41-J2</f>
        <v>0.458</v>
      </c>
      <c r="K41" s="6">
        <f t="shared" si="0"/>
        <v>3718475.6186317317</v>
      </c>
      <c r="L41" s="9"/>
    </row>
    <row r="42" spans="1:12" ht="15.75" thickBot="1">
      <c r="A42" s="10">
        <v>1</v>
      </c>
      <c r="B42" s="10" t="s">
        <v>47</v>
      </c>
      <c r="C42" s="10" t="s">
        <v>7</v>
      </c>
      <c r="D42" s="11">
        <v>0.0004155092592592592</v>
      </c>
      <c r="E42" s="10">
        <v>0.536</v>
      </c>
      <c r="F42" s="11">
        <v>0.0013072916666666667</v>
      </c>
      <c r="G42" s="10">
        <v>1896918</v>
      </c>
      <c r="H42" s="21">
        <f>G42-H2</f>
        <v>1831639.8333333333</v>
      </c>
      <c r="I42" s="6"/>
      <c r="J42" s="6">
        <f>E42-J2</f>
        <v>0.48500000000000004</v>
      </c>
      <c r="K42" s="6">
        <f t="shared" si="0"/>
        <v>3776576.975945017</v>
      </c>
      <c r="L42" s="6" t="s">
        <v>69</v>
      </c>
    </row>
    <row r="43" spans="1:12" ht="15.75" thickBot="1">
      <c r="A43" s="4">
        <v>1</v>
      </c>
      <c r="B43" s="4" t="s">
        <v>48</v>
      </c>
      <c r="C43" s="4" t="s">
        <v>7</v>
      </c>
      <c r="D43" s="5">
        <v>0.000419212962962963</v>
      </c>
      <c r="E43" s="4">
        <v>0.504</v>
      </c>
      <c r="F43" s="5">
        <v>0.0013221064814814814</v>
      </c>
      <c r="G43" s="4">
        <v>1712758</v>
      </c>
      <c r="H43" s="21">
        <f>G43-H2</f>
        <v>1647479.8333333333</v>
      </c>
      <c r="I43" s="6"/>
      <c r="J43" s="6">
        <f>E43-J2</f>
        <v>0.453</v>
      </c>
      <c r="K43" s="6">
        <f t="shared" si="0"/>
        <v>3636820.8241353934</v>
      </c>
      <c r="L43" s="6"/>
    </row>
    <row r="44" spans="1:12" ht="15.75" thickBot="1">
      <c r="A44" s="4">
        <v>1</v>
      </c>
      <c r="B44" s="4" t="s">
        <v>49</v>
      </c>
      <c r="C44" s="4" t="s">
        <v>7</v>
      </c>
      <c r="D44" s="5">
        <v>0.00042291666666666666</v>
      </c>
      <c r="E44" s="4">
        <v>0.487</v>
      </c>
      <c r="F44" s="5">
        <v>0.0013368055555555555</v>
      </c>
      <c r="G44" s="4">
        <v>1633553</v>
      </c>
      <c r="H44" s="21">
        <f>G44-H2</f>
        <v>1568274.8333333333</v>
      </c>
      <c r="I44" s="6"/>
      <c r="J44" s="6">
        <f>E44-J2</f>
        <v>0.436</v>
      </c>
      <c r="K44" s="6">
        <f t="shared" si="0"/>
        <v>3596960.6269113147</v>
      </c>
      <c r="L44" s="6"/>
    </row>
    <row r="45" spans="1:12" ht="15">
      <c r="A45" s="7">
        <v>1</v>
      </c>
      <c r="B45" s="7" t="s">
        <v>50</v>
      </c>
      <c r="C45" s="7" t="s">
        <v>7</v>
      </c>
      <c r="D45" s="8">
        <v>0.00042662037037037034</v>
      </c>
      <c r="E45" s="7">
        <v>0.514</v>
      </c>
      <c r="F45" s="8">
        <v>0.0013515046296296296</v>
      </c>
      <c r="G45" s="7">
        <v>1755190</v>
      </c>
      <c r="H45" s="21">
        <f>G45-H2</f>
        <v>1689911.8333333333</v>
      </c>
      <c r="I45" s="9"/>
      <c r="J45" s="6">
        <f>E45-J2</f>
        <v>0.463</v>
      </c>
      <c r="K45" s="6">
        <f t="shared" si="0"/>
        <v>3649917.566594672</v>
      </c>
      <c r="L45" s="9"/>
    </row>
    <row r="46" spans="1:12" ht="15.75" thickBot="1">
      <c r="A46" s="10">
        <v>1</v>
      </c>
      <c r="B46" s="10" t="s">
        <v>51</v>
      </c>
      <c r="C46" s="10" t="s">
        <v>7</v>
      </c>
      <c r="D46" s="11">
        <v>0.00043032407407407407</v>
      </c>
      <c r="E46" s="10">
        <v>0.513</v>
      </c>
      <c r="F46" s="11">
        <v>0.0013662037037037037</v>
      </c>
      <c r="G46" s="10">
        <v>1796151</v>
      </c>
      <c r="H46" s="21">
        <f>G46-H2</f>
        <v>1730872.8333333333</v>
      </c>
      <c r="I46" s="6"/>
      <c r="J46" s="6">
        <f>E46-J2</f>
        <v>0.462</v>
      </c>
      <c r="K46" s="6">
        <f t="shared" si="0"/>
        <v>3746477.994227994</v>
      </c>
      <c r="L46" s="6" t="s">
        <v>70</v>
      </c>
    </row>
    <row r="47" spans="1:12" ht="15.75" thickBot="1">
      <c r="A47" s="4">
        <v>1</v>
      </c>
      <c r="B47" s="4" t="s">
        <v>52</v>
      </c>
      <c r="C47" s="4" t="s">
        <v>7</v>
      </c>
      <c r="D47" s="5">
        <v>0.00043402777777777775</v>
      </c>
      <c r="E47" s="4">
        <v>0.492</v>
      </c>
      <c r="F47" s="5">
        <v>0.0013809027777777778</v>
      </c>
      <c r="G47" s="4">
        <v>1668641</v>
      </c>
      <c r="H47" s="21">
        <f>G47-H2</f>
        <v>1603362.8333333333</v>
      </c>
      <c r="I47" s="6"/>
      <c r="J47" s="6">
        <f>E47-J2</f>
        <v>0.441</v>
      </c>
      <c r="K47" s="6">
        <f t="shared" si="0"/>
        <v>3635743.386243386</v>
      </c>
      <c r="L47" s="6"/>
    </row>
    <row r="48" spans="1:12" ht="15.75" thickBot="1">
      <c r="A48" s="4">
        <v>1</v>
      </c>
      <c r="B48" s="4" t="s">
        <v>53</v>
      </c>
      <c r="C48" s="4" t="s">
        <v>7</v>
      </c>
      <c r="D48" s="5">
        <v>0.00043773148148148143</v>
      </c>
      <c r="E48" s="4">
        <v>0.507</v>
      </c>
      <c r="F48" s="5">
        <v>0.0013956018518518519</v>
      </c>
      <c r="G48" s="4">
        <v>1721536</v>
      </c>
      <c r="H48" s="21">
        <f>G48-H2</f>
        <v>1656257.8333333333</v>
      </c>
      <c r="I48" s="6"/>
      <c r="J48" s="6">
        <f>E48-J2</f>
        <v>0.456</v>
      </c>
      <c r="K48" s="6">
        <f t="shared" si="0"/>
        <v>3632144.3713450287</v>
      </c>
      <c r="L48" s="6"/>
    </row>
    <row r="49" spans="1:12" ht="15">
      <c r="A49" s="7">
        <v>1</v>
      </c>
      <c r="B49" s="7" t="s">
        <v>54</v>
      </c>
      <c r="C49" s="7" t="s">
        <v>7</v>
      </c>
      <c r="D49" s="8">
        <v>0.00044143518518518517</v>
      </c>
      <c r="E49" s="7">
        <v>0.51</v>
      </c>
      <c r="F49" s="8">
        <v>0.0014104166666666668</v>
      </c>
      <c r="G49" s="7">
        <v>1688559</v>
      </c>
      <c r="H49" s="21">
        <f>G49-H2</f>
        <v>1623280.8333333333</v>
      </c>
      <c r="I49" s="9"/>
      <c r="J49" s="6">
        <f>E49-J2</f>
        <v>0.459</v>
      </c>
      <c r="K49" s="6">
        <f t="shared" si="0"/>
        <v>3536559.5497458237</v>
      </c>
      <c r="L49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2014-07-22T14:59:47Z</dcterms:created>
  <dcterms:modified xsi:type="dcterms:W3CDTF">2014-10-15T04:59:51Z</dcterms:modified>
  <cp:category/>
  <cp:version/>
  <cp:contentType/>
  <cp:contentStatus/>
</cp:coreProperties>
</file>